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Indikator'!$A$1:$L$236</definedName>
    <definedName name="_xlnm.Print_Area" localSheetId="0">'PROFIL DIRI'!$A$1:$D$33</definedName>
  </definedNames>
  <calcPr calcId="124519"/>
</workbook>
</file>

<file path=xl/calcChain.xml><?xml version="1.0" encoding="utf-8"?>
<calcChain xmlns="http://schemas.openxmlformats.org/spreadsheetml/2006/main">
  <c r="E234" i="1"/>
  <c r="C21" i="2" s="1"/>
  <c r="E170" i="1"/>
  <c r="C14" i="2" s="1"/>
  <c r="E107" i="1"/>
  <c r="G234"/>
  <c r="E214"/>
  <c r="E206"/>
  <c r="G206"/>
  <c r="G149"/>
  <c r="E124"/>
  <c r="E83"/>
  <c r="E66"/>
  <c r="G44"/>
  <c r="E44"/>
  <c r="E26"/>
  <c r="G26"/>
  <c r="G66"/>
  <c r="G83"/>
  <c r="G90"/>
  <c r="G107"/>
  <c r="G124"/>
  <c r="G163"/>
  <c r="G179"/>
  <c r="G194"/>
  <c r="G214"/>
  <c r="G222"/>
  <c r="F233"/>
  <c r="E222"/>
  <c r="E194"/>
  <c r="E163"/>
  <c r="F161"/>
  <c r="F72"/>
  <c r="D21" i="2" l="1"/>
  <c r="C13" i="11"/>
  <c r="D14" i="2"/>
  <c r="C19" i="11"/>
  <c r="D10" i="1"/>
  <c r="D9"/>
  <c r="F221" l="1"/>
  <c r="F205"/>
  <c r="E179"/>
  <c r="F174"/>
  <c r="F175"/>
  <c r="F160"/>
  <c r="F162"/>
  <c r="F122"/>
  <c r="F103"/>
  <c r="F96"/>
  <c r="F97"/>
  <c r="F98"/>
  <c r="F99"/>
  <c r="F79"/>
  <c r="F64" l="1"/>
  <c r="F65"/>
  <c r="F63"/>
  <c r="F52"/>
  <c r="F36" l="1"/>
  <c r="F31"/>
  <c r="F60" l="1"/>
  <c r="F193"/>
  <c r="F191"/>
  <c r="F188"/>
  <c r="F198"/>
  <c r="F210"/>
  <c r="F213"/>
  <c r="G170" l="1"/>
  <c r="E236" s="1"/>
  <c r="C23" i="2" s="1"/>
  <c r="F167" i="1"/>
  <c r="F176"/>
  <c r="F71" l="1"/>
  <c r="F56" l="1"/>
  <c r="F57"/>
  <c r="F42"/>
  <c r="F16" l="1"/>
  <c r="F17"/>
  <c r="B19" i="2" l="1"/>
  <c r="B18" i="11" s="1"/>
  <c r="B18" i="2"/>
  <c r="B17" i="11" s="1"/>
  <c r="B17" i="2"/>
  <c r="B16" i="11" s="1"/>
  <c r="B16" i="2"/>
  <c r="B15" i="11" s="1"/>
  <c r="B15" i="2"/>
  <c r="B14" i="11" s="1"/>
  <c r="B13" i="2"/>
  <c r="B12" i="11" s="1"/>
  <c r="B12" i="2"/>
  <c r="B11" i="11" s="1"/>
  <c r="B11" i="2"/>
  <c r="B10" i="11" s="1"/>
  <c r="B10" i="2"/>
  <c r="B9" i="11" s="1"/>
  <c r="B9" i="2"/>
  <c r="B8" i="11" s="1"/>
  <c r="B8" i="2"/>
  <c r="B7" i="11" s="1"/>
  <c r="B7" i="2"/>
  <c r="B6" i="11" s="1"/>
  <c r="B6" i="2"/>
  <c r="B5" i="11" s="1"/>
  <c r="B5" i="2"/>
  <c r="B4" i="11" s="1"/>
  <c r="C1" i="2"/>
  <c r="E1"/>
  <c r="C19"/>
  <c r="D19" s="1"/>
  <c r="F220" i="1"/>
  <c r="C18" i="2"/>
  <c r="C17"/>
  <c r="F204" i="1"/>
  <c r="F200"/>
  <c r="F203"/>
  <c r="F199"/>
  <c r="C16" i="2"/>
  <c r="D16" s="1"/>
  <c r="F186" i="1"/>
  <c r="F183"/>
  <c r="C15" i="2"/>
  <c r="D15" s="1"/>
  <c r="E149" i="1"/>
  <c r="C12" i="2" s="1"/>
  <c r="D12" s="1"/>
  <c r="C13"/>
  <c r="D13" s="1"/>
  <c r="F158" i="1"/>
  <c r="F159"/>
  <c r="F157"/>
  <c r="F154"/>
  <c r="F153"/>
  <c r="F146"/>
  <c r="F143"/>
  <c r="F136"/>
  <c r="F135"/>
  <c r="F132"/>
  <c r="F131"/>
  <c r="C11" i="2"/>
  <c r="D11" s="1"/>
  <c r="F123" i="1"/>
  <c r="F121"/>
  <c r="F120"/>
  <c r="F112"/>
  <c r="F113"/>
  <c r="F114"/>
  <c r="F115"/>
  <c r="F111"/>
  <c r="F106"/>
  <c r="F95"/>
  <c r="F102"/>
  <c r="F94"/>
  <c r="F88"/>
  <c r="F89"/>
  <c r="F87"/>
  <c r="F82"/>
  <c r="F78"/>
  <c r="F73"/>
  <c r="F74"/>
  <c r="F75"/>
  <c r="F70"/>
  <c r="F62"/>
  <c r="F61"/>
  <c r="F58"/>
  <c r="F54"/>
  <c r="F53"/>
  <c r="F51"/>
  <c r="F50"/>
  <c r="F49"/>
  <c r="F48"/>
  <c r="F23"/>
  <c r="F24"/>
  <c r="F25"/>
  <c r="F22"/>
  <c r="F43"/>
  <c r="F18"/>
  <c r="F19"/>
  <c r="F39"/>
  <c r="F38"/>
  <c r="F37"/>
  <c r="F32"/>
  <c r="F33"/>
  <c r="F30"/>
  <c r="C10" i="2"/>
  <c r="D10" s="1"/>
  <c r="E90" i="1"/>
  <c r="C9" i="2" s="1"/>
  <c r="D9" s="1"/>
  <c r="C8"/>
  <c r="D8" s="1"/>
  <c r="C7"/>
  <c r="D7" s="1"/>
  <c r="D18" l="1"/>
  <c r="D17"/>
  <c r="C16" i="11"/>
  <c r="C6"/>
  <c r="C10"/>
  <c r="C15"/>
  <c r="C11"/>
  <c r="C7"/>
  <c r="C18"/>
  <c r="C14"/>
  <c r="C9"/>
  <c r="C17"/>
  <c r="C12"/>
  <c r="C8"/>
  <c r="C6" i="2"/>
  <c r="C21" i="11" l="1"/>
  <c r="D6" i="2"/>
  <c r="C5" i="11"/>
  <c r="C5" i="2"/>
  <c r="C22" s="1"/>
  <c r="D8" i="1"/>
  <c r="D5" i="2" l="1"/>
  <c r="C4" i="11"/>
  <c r="C20" s="1"/>
  <c r="D22" i="2" l="1"/>
</calcChain>
</file>

<file path=xl/comments1.xml><?xml version="1.0" encoding="utf-8"?>
<comments xmlns="http://schemas.openxmlformats.org/spreadsheetml/2006/main">
  <authors>
    <author>SONY</author>
    <author>Acer</author>
    <author>user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jelas dan realistik tetapi belum terukur sehingga tidak dapat menjadi acuan dalam perencanaan, pelaksanaan, monitoring dan evaluasi program.
1. Sasaran belum jelas, belum realistik dan belum terukur sehingga tidak dapat menjadi acuan dalam perencanaan, pelaksanaan, monitoring dan evaluasi program.
0. Tidak memiliki sasaran.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Program studi strategi pencapaian secara jelas dan realistik, didokumentasikan dengan lengkap, serta dikomunikasikan secara formal kepada semua penyelenggara pendidikan.
3. Memuat dua dari tiga aspek di atas.
2. Memuat satu dari tiga aspek di atas.
1. Tidak memuat satupun aspek di atas.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1. Sosialisasi dapat didukung oleh bukti seperti notulen rapat, spanduk, poster, banner, leaflet, pada saat penerimaan mahasiswa baru, dan lainnya yang terdokumentasi dengan lengkap.
2. Bukti tersosialisasi dapat dipahami oleh stakeholders</t>
        </r>
      </text>
    </comment>
    <comment ref="C30" authorId="1">
      <text>
        <r>
          <rPr>
            <b/>
            <sz val="9"/>
            <color indexed="81"/>
            <rFont val="Tahoma"/>
            <family val="2"/>
          </rPr>
          <t>Rubrik</t>
        </r>
        <r>
          <rPr>
            <sz val="9"/>
            <color indexed="81"/>
            <rFont val="Tahoma"/>
            <family val="2"/>
          </rPr>
          <t xml:space="preserve">
4. Kompetensi utama dokter memenuhi standar KKI, dan kompetensi pendukung dan unggulan sangat mendukung pencapaian visi dan misi
3. Kompetensi utama dokter memenuhi standar KKI, dan kompetensi pendukung dan unggulan mendukung pencapaian visi dan misi
2. Kompetensi utama dokter memenuhi standar KKI, dan kompetensi pendukung dan unggulan kurang mendukung pencapaian visi dan misi
1. Kompetensi utama dokter memenuhi standar KKI, dan kompetensi pendukung dan unggulan sangat kurang mendukung pencapaian visi dan misi
0. Semua kompetensi tidak terpenuhi
</t>
        </r>
        <r>
          <rPr>
            <b/>
            <sz val="9"/>
            <color indexed="81"/>
            <rFont val="Tahoma"/>
            <family val="2"/>
          </rPr>
          <t>Penjelasan Rubrik:</t>
        </r>
        <r>
          <rPr>
            <sz val="9"/>
            <color indexed="81"/>
            <rFont val="Tahoma"/>
            <family val="2"/>
          </rPr>
          <t xml:space="preserve">
a. Kompetensi utama sesuai dengan Standar Kompetensi Dokter Indonesia sebagai dasar untuk penilaian proses dan 
b. Kompetensi pendukung berkaitan dengan IPTEKS pendukung dari kompetensi utama, yang medukung visi dan misi program studi serta sebagai penciri atau leunggulan suatu program studi.
c. Kompetensi lainnya berkaitan dengan IPTEKS pelengkap, IPTEKS yang dikembangkan dan terbarukan, dan ciri Perguruan Tinggi.
d. Kompetensi lulusan dibuktikan pada buku panduana atau website  program studi/fakultas/PPs.  
e. Deskripsi kompetensi lulusan sesuai dengan Standar Kompetensi Dokter Indonesia sebagai dasar untuk penilaian proses dan ketercapaiannya.
f. Jika kompetensi utama tidak memenuhi standar kompetensi dokter, maka skor pada butir ini = 0
g. Jika kompetensi utama dipenuhi, maka kompetensi spesifik/khusus dinilai dengan aturan pada kolom sebelah kanan.</t>
        </r>
      </text>
    </comment>
    <comment ref="C31" authorId="0">
      <text>
        <r>
          <rPr>
            <b/>
            <sz val="9"/>
            <color indexed="81"/>
            <rFont val="Tahoma"/>
            <family val="2"/>
          </rPr>
          <t xml:space="preserve">Rubrik :
</t>
        </r>
        <r>
          <rPr>
            <sz val="9"/>
            <color indexed="81"/>
            <rFont val="Tahoma"/>
            <family val="2"/>
          </rPr>
          <t xml:space="preserve">4. Profil lulusan, kompetensi lulusan/capaian pembelajaran (mencakup hard skills, soft skills dan values), bahan kajian untuk menetapkan mata kuliah, strategi/metode pembelajaran, dan sistem penilaian.
3. Empat dari lima unsur di atas.
2. Tiga dari lima unsur.
1. Dua dari lima unsur.
</t>
        </r>
        <r>
          <rPr>
            <b/>
            <sz val="9"/>
            <color indexed="81"/>
            <rFont val="Tahoma"/>
            <family val="2"/>
          </rPr>
          <t>Penjelasan
a</t>
        </r>
        <r>
          <rPr>
            <sz val="9"/>
            <color indexed="81"/>
            <rFont val="Tahoma"/>
            <family val="2"/>
          </rPr>
          <t xml:space="preserve">) Pada profil lulusan terlihat mau menjadi siapa setelah lulus suatu program studi, dan profil lulusan tersebut dibangun oleh sejumlah kompetensi/capaian pembelajaran
b) Hard skills termasuk dalam ranah kognitif dan psikomotorik, yaitu penguasaan mahasiswa terhadap disiplin ilmu yang ditekuni dan keterampilan  mengaplikasikannya.
c) Soft skills termasuk dalam ranah afektif, yaitu kemampuan mahasiswa dalam berinteraksi dengan orang lain (interpersonal skills) dan ketrampilan dalam mengatur dirinya sendiri (intrapersonal skills)yang mampu mengembangkan unjuk kerja secara maksimal yang telah dimiliki pada hard skills.
d) Values termasuk dalam ranah afektif, yaitu merupakan standar yang digunakan seseorang dalam membuat keputusan yang diinginkan tentang apa yang penting dalam hidup dan apa yang benar atau salah dalam human behaviour.  
</t>
        </r>
      </text>
    </comment>
    <comment ref="C32" authorId="1">
      <text>
        <r>
          <rPr>
            <b/>
            <sz val="9"/>
            <color indexed="81"/>
            <rFont val="Tahoma"/>
            <family val="2"/>
          </rPr>
          <t>Rubrik:</t>
        </r>
        <r>
          <rPr>
            <sz val="9"/>
            <color indexed="81"/>
            <rFont val="Tahoma"/>
            <family val="2"/>
          </rPr>
          <t xml:space="preserve">
4. Susunan kurikulum sudah runtut, proporsional, konsisten, dan logis serta sangat mendukung pencapaian kompetensi lulusan.
3.Susunan kurikulum sudah runtut, proporsional, konsisten, dan logis serta mendukung pencapaian kompetensi lulusan.
2. Susunan kurikulum kurang runtut, proporsional, konsisten, dan logis tetapi  mendukung pencapaian kompetensi lulusan.
1. Susunan kurikulum kurang runtut, proporsional, konsisten, dan logis namun kurang   mendukung pencapaian kompetensi lulusan.
</t>
        </r>
        <r>
          <rPr>
            <b/>
            <sz val="9"/>
            <color indexed="81"/>
            <rFont val="Tahoma"/>
            <family val="2"/>
          </rPr>
          <t>Penjelasan.</t>
        </r>
        <r>
          <rPr>
            <sz val="9"/>
            <color indexed="81"/>
            <rFont val="Tahoma"/>
            <family val="2"/>
          </rPr>
          <t xml:space="preserve">
Ada bukti bahwa  struktur kurikulum mencakup perkuliahan, tugas khusus, kepaniteraan, serta keterkaitan di antaranya</t>
        </r>
      </text>
    </comment>
    <comment ref="C33" authorId="1">
      <text>
        <r>
          <rPr>
            <b/>
            <sz val="9"/>
            <color indexed="81"/>
            <rFont val="Tahoma"/>
            <family val="2"/>
          </rPr>
          <t>Rubrik:</t>
        </r>
        <r>
          <rPr>
            <sz val="9"/>
            <color indexed="81"/>
            <rFont val="Tahoma"/>
            <family val="2"/>
          </rPr>
          <t xml:space="preserve">
4. Jika PKTA ≥ 75%, maka skor = 4.
3, 2, 1  - Jika 0 &lt; PKTA&lt; 75%, maka skor = 1 + (4 x PKTA)
</t>
        </r>
        <r>
          <rPr>
            <b/>
            <sz val="9"/>
            <color indexed="81"/>
            <rFont val="Tahoma"/>
            <family val="2"/>
          </rPr>
          <t xml:space="preserve">Penjelasan Rubrik:
</t>
        </r>
        <r>
          <rPr>
            <sz val="9"/>
            <color indexed="81"/>
            <rFont val="Tahoma"/>
            <family val="2"/>
          </rPr>
          <t>PKTA = Persentase kurikulum yang terintegrasi secara vertikal dan horizontal</t>
        </r>
      </text>
    </comment>
    <comment ref="D33" authorId="2">
      <text>
        <r>
          <rPr>
            <b/>
            <sz val="9"/>
            <color indexed="81"/>
            <rFont val="Tahoma"/>
            <family val="2"/>
          </rPr>
          <t>user:</t>
        </r>
        <r>
          <rPr>
            <sz val="9"/>
            <color indexed="81"/>
            <rFont val="Tahoma"/>
            <family val="2"/>
          </rPr>
          <t xml:space="preserve">
</t>
        </r>
      </text>
    </comment>
    <comment ref="C36" authorId="0">
      <text>
        <r>
          <rPr>
            <b/>
            <sz val="9"/>
            <color indexed="81"/>
            <rFont val="Tahoma"/>
            <family val="2"/>
          </rPr>
          <t xml:space="preserve">Rubrik:
</t>
        </r>
        <r>
          <rPr>
            <sz val="9"/>
            <color indexed="81"/>
            <rFont val="Tahoma"/>
            <family val="2"/>
          </rPr>
          <t xml:space="preserve">
4. Jika 84 ≤ LK ≤ 105, maka skor = 4
3. Jika 60 &lt; LK &lt; 84, maka skor = (LK – 52) / 8;        
2. Jika 105&lt; LK &lt;126, maka skor = 19 - (LK / 7) 
1. Jika LK ≤ 60, atau  LK ≥126, maka skor = 1
</t>
        </r>
        <r>
          <rPr>
            <b/>
            <sz val="9"/>
            <color indexed="81"/>
            <rFont val="Tahoma"/>
            <family val="2"/>
          </rPr>
          <t xml:space="preserve">Penjelasan.
</t>
        </r>
        <r>
          <rPr>
            <sz val="9"/>
            <color indexed="81"/>
            <rFont val="Tahoma"/>
            <family val="2"/>
          </rPr>
          <t>LK = Lama kepaniteraan (minggu efektif)</t>
        </r>
      </text>
    </comment>
    <comment ref="C37" authorId="1">
      <text>
        <r>
          <rPr>
            <b/>
            <sz val="9"/>
            <color indexed="81"/>
            <rFont val="Tahoma"/>
            <family val="2"/>
          </rPr>
          <t>Rubrik:</t>
        </r>
        <r>
          <rPr>
            <sz val="9"/>
            <color indexed="81"/>
            <rFont val="Tahoma"/>
            <family val="2"/>
          </rPr>
          <t xml:space="preserve">
1. TOEFL ≥ 450
3. 425 ≤ TOEFL &lt; 450
2. 400 ≤ TOEFL &lt; 425
1.. 350 ≤ TOEFL &lt; 400
0. TOEFL  &lt; 350 atau tidak ada persyaratan TOEFL</t>
        </r>
      </text>
    </comment>
    <comment ref="C38" authorId="1">
      <text>
        <r>
          <rPr>
            <b/>
            <sz val="9"/>
            <color theme="1"/>
            <rFont val="Tahoma"/>
            <family val="2"/>
          </rPr>
          <t>Rubrik:</t>
        </r>
        <r>
          <rPr>
            <sz val="9"/>
            <color theme="1"/>
            <rFont val="Tahoma"/>
            <family val="2"/>
          </rPr>
          <t xml:space="preserve">
4. Jika KP = 100%, maka skor = 4
3, 2, 1 - Jika  0 ≤ KP &lt; 100%, maka skor = 1 + (3 x KP)
</t>
        </r>
        <r>
          <rPr>
            <b/>
            <sz val="9"/>
            <color theme="1"/>
            <rFont val="Tahoma"/>
            <family val="2"/>
          </rPr>
          <t xml:space="preserve">Penjelasan
</t>
        </r>
        <r>
          <rPr>
            <sz val="9"/>
            <color theme="1"/>
            <rFont val="Tahoma"/>
            <family val="2"/>
          </rPr>
          <t>KP = Persentase kepaniteraan yang memiliki panduan atau modul dan logbook</t>
        </r>
      </text>
    </comment>
    <comment ref="C39" authorId="1">
      <text>
        <r>
          <rPr>
            <b/>
            <sz val="9"/>
            <color indexed="81"/>
            <rFont val="Tahoma"/>
            <family val="2"/>
          </rPr>
          <t>Rubrik:</t>
        </r>
        <r>
          <rPr>
            <sz val="9"/>
            <color indexed="81"/>
            <rFont val="Tahoma"/>
            <family val="2"/>
          </rPr>
          <t xml:space="preserve">
4. Jika KPP = 5, maka skor = 4
3, 2, 1 - Jika 0 ≤ KPP &lt; 5, maka skor = 1 + (3 x KPP)/5
</t>
        </r>
        <r>
          <rPr>
            <b/>
            <sz val="9"/>
            <color indexed="81"/>
            <rFont val="Tahoma"/>
            <family val="2"/>
          </rPr>
          <t xml:space="preserve">Penjelasan.
</t>
        </r>
        <r>
          <rPr>
            <sz val="9"/>
            <color indexed="81"/>
            <rFont val="Tahoma"/>
            <family val="2"/>
          </rPr>
          <t xml:space="preserve">a) Pelaksanaan dikatakan baik jika dilakukan dengan supervisi. Pada waktu asesmen lapangan, agar dilakukan pengamatan yang saksama mengenai tingkat keterlaksaannya.
b) KPP = Banyaknya proses pembelajaran yang  dilakukan dengan baik </t>
        </r>
      </text>
    </comment>
    <comment ref="C42"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3"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48" authorId="1">
      <text>
        <r>
          <rPr>
            <sz val="9"/>
            <color indexed="81"/>
            <rFont val="Tahoma"/>
            <family val="2"/>
          </rPr>
          <t xml:space="preserve">Rubrik: 
4.Banyak bukti RPKPS bahwa pembelajaran telah dirancang menggunakan pendekatan SCL.
3.Cukup bukti RPKPS bahwa pembelajaran telah dirancang menggunakan pendekatan SCL.
2.Sedikit bukti RPKPS bahwa pembelajaran telah dirancang menggunakan pendekatan SCL.
1..Sangat sedikit bukti RPKPS bahwa pembelajaran telah dirancang menggunakan pendekatan SCL.
0. Tidak ada bukti RPKPS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49"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0"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1"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2" authorId="0">
      <text>
        <r>
          <rPr>
            <b/>
            <sz val="9"/>
            <color indexed="81"/>
            <rFont val="Tahoma"/>
            <family val="2"/>
          </rPr>
          <t xml:space="preserve">Rubrik: </t>
        </r>
        <r>
          <rPr>
            <sz val="9"/>
            <color indexed="81"/>
            <rFont val="Tahoma"/>
            <family val="2"/>
          </rPr>
          <t xml:space="preserve">
4. Semua mata kuliah yang memiliki bobot sks praktikum/praktek bahwa substansinya telah dirancang untuk dipraktikumkan/dipraktekkan.
3. Lebih dari 90% mata kuliah yang memiliki bobot sks praktikum/praktek bahwa substansinya telah dirancang untuk dipraktikumkan/dipraktekkan.
2. Lebih dari 70% sampai 90% mata kuliah yang memiliki bobot sks praktikum/praktek bahwa substansinya telah dirancang untuk dipraktikumkan/dipraktekkan.
1. Lebih dari 50% sampai 70% mata kuliah yang memiliki bobot sks praktikum/praktek bahwa substansinya telah dirancang untuk dipraktikumkan/dipraktekkan.
0. Kurang atau sama dengan 50% mata kuliah yang memiliki bobot sks praktikum/praktek bahwa substansinya telah dirancang untuk dipraktikumkan/dipraktekkan.
</t>
        </r>
        <r>
          <rPr>
            <b/>
            <sz val="9"/>
            <color indexed="81"/>
            <rFont val="Tahoma"/>
            <family val="2"/>
          </rPr>
          <t xml:space="preserve">Penjelasan Rubrik:
</t>
        </r>
        <r>
          <rPr>
            <sz val="9"/>
            <color indexed="81"/>
            <rFont val="Tahoma"/>
            <family val="2"/>
          </rPr>
          <t>Substansi praktikum selayaknya dibuktikan pada modul/penuntun praktikum/praktek atau minimal pada berita acara pelaksanaannya.</t>
        </r>
      </text>
    </comment>
    <comment ref="C53"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4" authorId="1">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6"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7"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58" authorId="0">
      <text>
        <r>
          <rPr>
            <b/>
            <sz val="9"/>
            <color indexed="81"/>
            <rFont val="Tahoma"/>
            <family val="2"/>
          </rPr>
          <t xml:space="preserve">Rubrik:
</t>
        </r>
        <r>
          <rPr>
            <sz val="9"/>
            <color indexed="81"/>
            <rFont val="Tahoma"/>
            <family val="2"/>
          </rPr>
          <t xml:space="preserve">4. Maksimal 35 orang/lokal.
3. 35 &lt; jumlah mahasiswa </t>
        </r>
        <r>
          <rPr>
            <u/>
            <sz val="9"/>
            <color indexed="81"/>
            <rFont val="Tahoma"/>
            <family val="2"/>
          </rPr>
          <t>&lt;</t>
        </r>
        <r>
          <rPr>
            <sz val="9"/>
            <color indexed="81"/>
            <rFont val="Tahoma"/>
            <family val="2"/>
          </rPr>
          <t xml:space="preserve"> 50 orang/lokal.
2. 50 &lt; jumlah mahasiswa </t>
        </r>
        <r>
          <rPr>
            <u/>
            <sz val="9"/>
            <color indexed="81"/>
            <rFont val="Tahoma"/>
            <family val="2"/>
          </rPr>
          <t>&lt;</t>
        </r>
        <r>
          <rPr>
            <sz val="9"/>
            <color indexed="81"/>
            <rFont val="Tahoma"/>
            <family val="2"/>
          </rPr>
          <t xml:space="preserve"> 65 orang/lokal.
1. &gt; 65 orang/lokal.
0. Pembelajaran SCL belum dilaksanakan.</t>
        </r>
      </text>
    </comment>
    <comment ref="C60"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1"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2"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3" authorId="0">
      <text>
        <r>
          <rPr>
            <b/>
            <sz val="9"/>
            <color indexed="81"/>
            <rFont val="Tahoma"/>
            <family val="2"/>
          </rPr>
          <t xml:space="preserve">Rubrik:
</t>
        </r>
        <r>
          <rPr>
            <sz val="9"/>
            <color indexed="81"/>
            <rFont val="Tahoma"/>
            <family val="2"/>
          </rPr>
          <t xml:space="preserve">4. Semua mata kuliah yang memiliki bobot sks praktikum/praktek terlaksana secara penuh praktikum/prakteknya.
3. Lebih atau sama dengan 85% mata kuliah yang memiliki bobot sks praktikum/praktek terlaksana secara penuh praktikum/prakteknya.
2. Lebih atau sama dengan 60% sampai 85% mata kuliah yang memiliki bobot sks praktikum/praktek terlaksana secara penuh praktikum/prakteknya.
1. Lebih atau sama dengan 25% sampai 60% mata kuliah yang memiliki bobot sks praktikum/praktek terlaksana secara penuh praktikum/prakteknya.
0. Kurang dari 25% mata kuliah yang memiliki bobot sks praktikum/praktek terlaksana secara penuh praktikum/prakteknya.
</t>
        </r>
        <r>
          <rPr>
            <b/>
            <sz val="9"/>
            <color indexed="81"/>
            <rFont val="Tahoma"/>
            <family val="2"/>
          </rPr>
          <t xml:space="preserve">Penjelasan Rubrik:
</t>
        </r>
        <r>
          <rPr>
            <sz val="9"/>
            <color indexed="81"/>
            <rFont val="Tahoma"/>
            <family val="2"/>
          </rPr>
          <t>Bukti pendukung yaitu uraian praktikum yang diisi dosen setiap pelaksanaan praktikum/praktek.</t>
        </r>
      </text>
    </comment>
    <comment ref="C64" authorId="0">
      <text>
        <r>
          <rPr>
            <b/>
            <sz val="9"/>
            <color indexed="81"/>
            <rFont val="Tahoma"/>
            <family val="2"/>
          </rPr>
          <t xml:space="preserve">Rubrik:
</t>
        </r>
        <r>
          <rPr>
            <sz val="9"/>
            <color indexed="81"/>
            <rFont val="Tahoma"/>
            <family val="2"/>
          </rPr>
          <t xml:space="preserve">4. 1 - 4 mahasiswa per dosen pembimbing TA.
3. 5 - 8 mahasiswa per dosen pembimbing TA.
2. 9 - 12 mahasiswa per dosen pembimbing TA.
1. 13 - 16 mahasiswa per dosen pembimbing TA.
0. </t>
        </r>
        <r>
          <rPr>
            <u/>
            <sz val="9"/>
            <color indexed="81"/>
            <rFont val="Tahoma"/>
            <family val="2"/>
          </rPr>
          <t>&gt;</t>
        </r>
        <r>
          <rPr>
            <sz val="9"/>
            <color indexed="81"/>
            <rFont val="Tahoma"/>
            <family val="2"/>
          </rPr>
          <t xml:space="preserve"> 17 mahasiswa per dosen pembimbing TA.
</t>
        </r>
        <r>
          <rPr>
            <b/>
            <sz val="9"/>
            <color indexed="81"/>
            <rFont val="Tahoma"/>
            <family val="2"/>
          </rPr>
          <t>Penjelasan</t>
        </r>
        <r>
          <rPr>
            <sz val="9"/>
            <color indexed="81"/>
            <rFont val="Tahoma"/>
            <family val="2"/>
          </rPr>
          <t xml:space="preserve">
Data dibuktikan melalui rekapitulasi bimbingan oleh prodi</t>
        </r>
      </text>
    </comment>
    <comment ref="C65"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70"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1"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2" authorId="0">
      <text>
        <r>
          <rPr>
            <b/>
            <sz val="9"/>
            <color indexed="81"/>
            <rFont val="Tahoma"/>
            <family val="2"/>
          </rPr>
          <t xml:space="preserve">Rubrik:
</t>
        </r>
        <r>
          <rPr>
            <sz val="9"/>
            <color indexed="81"/>
            <rFont val="Tahoma"/>
            <family val="2"/>
          </rPr>
          <t xml:space="preserve">4. PTGS &gt; 50%
3. 35% &lt; PTGS </t>
        </r>
        <r>
          <rPr>
            <u/>
            <sz val="9"/>
            <color indexed="81"/>
            <rFont val="Tahoma"/>
            <family val="2"/>
          </rPr>
          <t>&lt;</t>
        </r>
        <r>
          <rPr>
            <sz val="9"/>
            <color indexed="81"/>
            <rFont val="Tahoma"/>
            <family val="2"/>
          </rPr>
          <t xml:space="preserve"> 50%
2. 20% &lt; PTGS </t>
        </r>
        <r>
          <rPr>
            <u/>
            <sz val="9"/>
            <color indexed="81"/>
            <rFont val="Tahoma"/>
            <family val="2"/>
          </rPr>
          <t>&lt;</t>
        </r>
        <r>
          <rPr>
            <sz val="9"/>
            <color indexed="81"/>
            <rFont val="Tahoma"/>
            <family val="2"/>
          </rPr>
          <t xml:space="preserve"> 35%
1. PTGS </t>
        </r>
        <r>
          <rPr>
            <u/>
            <sz val="9"/>
            <color indexed="81"/>
            <rFont val="Tahoma"/>
            <family val="2"/>
          </rPr>
          <t>&lt;</t>
        </r>
        <r>
          <rPr>
            <sz val="9"/>
            <color indexed="81"/>
            <rFont val="Tahoma"/>
            <family val="2"/>
          </rPr>
          <t xml:space="preserve"> 5%
Penjelasan Rubrik:
PTGS = jumlah mata kuliah yang dalam penentuan nilai akhir nya memberikan bobot pada tugas-tugas (PR atau makalah) </t>
        </r>
        <r>
          <rPr>
            <u/>
            <sz val="9"/>
            <color indexed="81"/>
            <rFont val="Tahoma"/>
            <family val="2"/>
          </rPr>
          <t>&gt;</t>
        </r>
        <r>
          <rPr>
            <sz val="9"/>
            <color indexed="81"/>
            <rFont val="Tahoma"/>
            <family val="2"/>
          </rPr>
          <t xml:space="preserve"> 20% dibagi dengan jumlah total mata kuliah wajib dan pilihan, kemudian dikalikan dengan 100%.</t>
        </r>
      </text>
    </comment>
    <comment ref="C73"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4"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5"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8"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79"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6 bulan
3. 6 bulan &lt; WTPA </t>
        </r>
        <r>
          <rPr>
            <u/>
            <sz val="9"/>
            <color indexed="81"/>
            <rFont val="Tahoma"/>
            <family val="2"/>
          </rPr>
          <t>&lt;</t>
        </r>
        <r>
          <rPr>
            <sz val="9"/>
            <color indexed="81"/>
            <rFont val="Tahoma"/>
            <family val="2"/>
          </rPr>
          <t xml:space="preserve"> 8 bulan
2. 8 bulan &lt; WTPA </t>
        </r>
        <r>
          <rPr>
            <u/>
            <sz val="9"/>
            <color indexed="81"/>
            <rFont val="Tahoma"/>
            <family val="2"/>
          </rPr>
          <t>&lt;</t>
        </r>
        <r>
          <rPr>
            <sz val="9"/>
            <color indexed="81"/>
            <rFont val="Tahoma"/>
            <family val="2"/>
          </rPr>
          <t xml:space="preserve"> 10 bulan
1. 10 bulan &lt; WTPA </t>
        </r>
        <r>
          <rPr>
            <u/>
            <sz val="9"/>
            <color indexed="81"/>
            <rFont val="Tahoma"/>
            <family val="2"/>
          </rPr>
          <t>&lt;</t>
        </r>
        <r>
          <rPr>
            <sz val="9"/>
            <color indexed="81"/>
            <rFont val="Tahoma"/>
            <family val="2"/>
          </rPr>
          <t xml:space="preserve"> 12 bulan
0. WTPA &gt; 12 bulan
</t>
        </r>
        <r>
          <rPr>
            <b/>
            <sz val="9"/>
            <color indexed="81"/>
            <rFont val="Tahoma"/>
            <family val="2"/>
          </rPr>
          <t>Penjelasan Rubrik:</t>
        </r>
        <r>
          <rPr>
            <sz val="9"/>
            <color indexed="81"/>
            <rFont val="Tahoma"/>
            <family val="2"/>
          </rPr>
          <t xml:space="preserve">
WPTA dihitung dari tanggal SK atau Surat Tugas Bimbingan Tugas Akhir sampai tanggal ujian sarjana/komprehensif.</t>
        </r>
      </text>
    </comment>
    <comment ref="C82"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7" authorId="1">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8"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89"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4"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5"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6" authorId="0">
      <text>
        <r>
          <rPr>
            <b/>
            <sz val="9"/>
            <color indexed="81"/>
            <rFont val="Tahoma"/>
            <family val="2"/>
          </rPr>
          <t xml:space="preserve">Rubrik:
</t>
        </r>
        <r>
          <rPr>
            <sz val="9"/>
            <color indexed="81"/>
            <rFont val="Tahoma"/>
            <family val="2"/>
          </rPr>
          <t xml:space="preserve">4. Rasio &gt; 6
3. 4 &lt; Rasio </t>
        </r>
        <r>
          <rPr>
            <u/>
            <sz val="9"/>
            <color indexed="81"/>
            <rFont val="Tahoma"/>
            <family val="2"/>
          </rPr>
          <t>&lt;</t>
        </r>
        <r>
          <rPr>
            <sz val="9"/>
            <color indexed="81"/>
            <rFont val="Tahoma"/>
            <family val="2"/>
          </rPr>
          <t xml:space="preserve"> 6
2. 2 &lt; Rasio </t>
        </r>
        <r>
          <rPr>
            <u/>
            <sz val="9"/>
            <color indexed="81"/>
            <rFont val="Tahoma"/>
            <family val="2"/>
          </rPr>
          <t>&lt;</t>
        </r>
        <r>
          <rPr>
            <sz val="9"/>
            <color indexed="81"/>
            <rFont val="Tahoma"/>
            <family val="2"/>
          </rPr>
          <t xml:space="preserve"> 4
1. 1 &lt; Rasio </t>
        </r>
        <r>
          <rPr>
            <u/>
            <sz val="9"/>
            <color indexed="81"/>
            <rFont val="Tahoma"/>
            <family val="2"/>
          </rPr>
          <t>&lt;</t>
        </r>
        <r>
          <rPr>
            <sz val="9"/>
            <color indexed="81"/>
            <rFont val="Tahoma"/>
            <family val="2"/>
          </rPr>
          <t xml:space="preserve">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7"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8"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99"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0,75% </t>
        </r>
        <r>
          <rPr>
            <u/>
            <sz val="9"/>
            <color indexed="81"/>
            <rFont val="Tahoma"/>
            <family val="2"/>
          </rPr>
          <t>&lt;</t>
        </r>
        <r>
          <rPr>
            <sz val="9"/>
            <color indexed="81"/>
            <rFont val="Tahoma"/>
            <family val="2"/>
          </rPr>
          <t xml:space="preserve"> MWNA &lt; 1,00
0. MWNA = 0%
</t>
        </r>
      </text>
    </comment>
    <comment ref="C102"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3"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6"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11"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5%.
3.   5%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12"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13"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4"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5" authorId="0">
      <text>
        <r>
          <rPr>
            <b/>
            <sz val="9"/>
            <color indexed="81"/>
            <rFont val="Tahoma"/>
            <family val="2"/>
          </rPr>
          <t>Rubrik:</t>
        </r>
        <r>
          <rPr>
            <sz val="9"/>
            <color indexed="81"/>
            <rFont val="Tahoma"/>
            <family val="2"/>
          </rPr>
          <t xml:space="preserve">
4. PBS &gt; 80%.
3.  60% &lt; PBS </t>
        </r>
        <r>
          <rPr>
            <u/>
            <sz val="9"/>
            <color indexed="81"/>
            <rFont val="Tahoma"/>
            <family val="2"/>
          </rPr>
          <t>&lt;</t>
        </r>
        <r>
          <rPr>
            <sz val="9"/>
            <color indexed="81"/>
            <rFont val="Tahoma"/>
            <family val="2"/>
          </rPr>
          <t xml:space="preserve"> 80%.
2. 40% &lt; PBS </t>
        </r>
        <r>
          <rPr>
            <u/>
            <sz val="9"/>
            <color indexed="81"/>
            <rFont val="Tahoma"/>
            <family val="2"/>
          </rPr>
          <t>&lt;</t>
        </r>
        <r>
          <rPr>
            <sz val="9"/>
            <color indexed="81"/>
            <rFont val="Tahoma"/>
            <family val="2"/>
          </rPr>
          <t xml:space="preserve"> 60%.
1.  20% &lt; PBS </t>
        </r>
        <r>
          <rPr>
            <u/>
            <sz val="9"/>
            <color indexed="81"/>
            <rFont val="Tahoma"/>
            <family val="2"/>
          </rPr>
          <t>&lt;</t>
        </r>
        <r>
          <rPr>
            <sz val="9"/>
            <color indexed="81"/>
            <rFont val="Tahoma"/>
            <family val="2"/>
          </rPr>
          <t xml:space="preserve"> 40%.
0. PBS </t>
        </r>
        <r>
          <rPr>
            <u/>
            <sz val="9"/>
            <color indexed="81"/>
            <rFont val="Tahoma"/>
            <family val="2"/>
          </rPr>
          <t>&lt;</t>
        </r>
        <r>
          <rPr>
            <sz val="9"/>
            <color indexed="81"/>
            <rFont val="Tahoma"/>
            <family val="2"/>
          </rPr>
          <t xml:space="preserve"> 20%.</t>
        </r>
      </text>
    </comment>
    <comment ref="C120"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21"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22"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t>
        </r>
      </text>
    </comment>
    <comment ref="C123"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31" authorId="0">
      <text>
        <r>
          <rPr>
            <b/>
            <sz val="9"/>
            <color indexed="81"/>
            <rFont val="Tahoma"/>
            <family val="2"/>
          </rPr>
          <t>Rubrik:</t>
        </r>
        <r>
          <rPr>
            <sz val="9"/>
            <color indexed="81"/>
            <rFont val="Tahoma"/>
            <family val="2"/>
          </rPr>
          <t xml:space="preserve">
4. Rasio mahasiswa terhadap dosen tetap yang bidang keahliannya sesuai dengan bidang Prodi (RMD)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Fakultas Kedokteran tahap akademik: 8 &lt; RMD </t>
        </r>
        <r>
          <rPr>
            <u/>
            <sz val="9"/>
            <color indexed="81"/>
            <rFont val="Tahoma"/>
            <family val="2"/>
          </rPr>
          <t>&lt;</t>
        </r>
        <r>
          <rPr>
            <sz val="9"/>
            <color indexed="81"/>
            <rFont val="Tahoma"/>
            <family val="2"/>
          </rPr>
          <t xml:space="preserve"> 12 dan tahap profesi 3 &lt; RMD </t>
        </r>
        <r>
          <rPr>
            <u/>
            <sz val="9"/>
            <color indexed="81"/>
            <rFont val="Tahoma"/>
            <family val="2"/>
          </rPr>
          <t>&lt;</t>
        </r>
        <r>
          <rPr>
            <sz val="9"/>
            <color indexed="81"/>
            <rFont val="Tahoma"/>
            <family val="2"/>
          </rPr>
          <t xml:space="preserve"> 7.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 Fakultas Kedokteran tahap akademik: 12 &lt; RMD </t>
        </r>
        <r>
          <rPr>
            <u/>
            <sz val="9"/>
            <color indexed="81"/>
            <rFont val="Tahoma"/>
            <family val="2"/>
          </rPr>
          <t>&lt;</t>
        </r>
        <r>
          <rPr>
            <sz val="9"/>
            <color indexed="81"/>
            <rFont val="Tahoma"/>
            <family val="2"/>
          </rPr>
          <t xml:space="preserve"> 16 dan tahap profesi 7 &lt; RMD </t>
        </r>
        <r>
          <rPr>
            <u/>
            <sz val="9"/>
            <color indexed="81"/>
            <rFont val="Tahoma"/>
            <family val="2"/>
          </rPr>
          <t>&lt;</t>
        </r>
        <r>
          <rPr>
            <sz val="9"/>
            <color indexed="81"/>
            <rFont val="Tahoma"/>
            <family val="2"/>
          </rPr>
          <t xml:space="preserve"> 11.
2. Untuk bidang sosial: 40 &lt; RMD </t>
        </r>
        <r>
          <rPr>
            <u/>
            <sz val="9"/>
            <color indexed="81"/>
            <rFont val="Tahoma"/>
            <family val="2"/>
          </rPr>
          <t>&lt;</t>
        </r>
        <r>
          <rPr>
            <sz val="9"/>
            <color indexed="81"/>
            <rFont val="Tahoma"/>
            <family val="2"/>
          </rPr>
          <t xml:space="preserve"> 50; bidang eksakta: 30 &lt; RMD </t>
        </r>
        <r>
          <rPr>
            <u/>
            <sz val="9"/>
            <color indexed="81"/>
            <rFont val="Tahoma"/>
            <family val="2"/>
          </rPr>
          <t>&lt;</t>
        </r>
        <r>
          <rPr>
            <sz val="9"/>
            <color indexed="81"/>
            <rFont val="Tahoma"/>
            <family val="2"/>
          </rPr>
          <t xml:space="preserve"> 40; Fakultas Kedokteran tahap akademik: 16 &lt; RMD </t>
        </r>
        <r>
          <rPr>
            <u/>
            <sz val="9"/>
            <color indexed="81"/>
            <rFont val="Tahoma"/>
            <family val="2"/>
          </rPr>
          <t>&lt;</t>
        </r>
        <r>
          <rPr>
            <sz val="9"/>
            <color indexed="81"/>
            <rFont val="Tahoma"/>
            <family val="2"/>
          </rPr>
          <t xml:space="preserve"> 20 dan tahap profesi 11 &lt; RMD </t>
        </r>
        <r>
          <rPr>
            <u/>
            <sz val="9"/>
            <color indexed="81"/>
            <rFont val="Tahoma"/>
            <family val="2"/>
          </rPr>
          <t>&lt;</t>
        </r>
        <r>
          <rPr>
            <sz val="9"/>
            <color indexed="81"/>
            <rFont val="Tahoma"/>
            <family val="2"/>
          </rPr>
          <t xml:space="preserve"> 15.
1. Untuk bidang sosial: 50 &lt; RMD </t>
        </r>
        <r>
          <rPr>
            <u/>
            <sz val="9"/>
            <color indexed="81"/>
            <rFont val="Tahoma"/>
            <family val="2"/>
          </rPr>
          <t>&lt;</t>
        </r>
        <r>
          <rPr>
            <sz val="9"/>
            <color indexed="81"/>
            <rFont val="Tahoma"/>
            <family val="2"/>
          </rPr>
          <t xml:space="preserve"> 60 ; bidang eksakta: 40 &lt; RMD </t>
        </r>
        <r>
          <rPr>
            <u/>
            <sz val="9"/>
            <color indexed="81"/>
            <rFont val="Tahoma"/>
            <family val="2"/>
          </rPr>
          <t>&lt;</t>
        </r>
        <r>
          <rPr>
            <sz val="9"/>
            <color indexed="81"/>
            <rFont val="Tahoma"/>
            <family val="2"/>
          </rPr>
          <t xml:space="preserve"> 50 ; Fakultas Kedokteran tahap akademik: 20 &lt; RMD </t>
        </r>
        <r>
          <rPr>
            <u/>
            <sz val="9"/>
            <color indexed="81"/>
            <rFont val="Tahoma"/>
            <family val="2"/>
          </rPr>
          <t>&lt;</t>
        </r>
        <r>
          <rPr>
            <sz val="9"/>
            <color indexed="81"/>
            <rFont val="Tahoma"/>
            <family val="2"/>
          </rPr>
          <t xml:space="preserve"> 24 dan tahap profesi 15 &lt; RMD </t>
        </r>
        <r>
          <rPr>
            <u/>
            <sz val="9"/>
            <color indexed="81"/>
            <rFont val="Tahoma"/>
            <family val="2"/>
          </rPr>
          <t>&lt;</t>
        </r>
        <r>
          <rPr>
            <sz val="9"/>
            <color indexed="81"/>
            <rFont val="Tahoma"/>
            <family val="2"/>
          </rPr>
          <t xml:space="preserve"> 19.
0. Untuk bidang sosial: RMD &gt; 60 ; bidang eksakta: RMD &gt; 50 ; Fakultas Kedokteran tahap akademik: RMD &gt; 24 dan tahap profesi RMD &gt; 19.
</t>
        </r>
        <r>
          <rPr>
            <b/>
            <sz val="9"/>
            <color indexed="81"/>
            <rFont val="Tahoma"/>
            <family val="2"/>
          </rPr>
          <t>Penjelasan Rubrik:</t>
        </r>
        <r>
          <rPr>
            <sz val="9"/>
            <color indexed="81"/>
            <rFont val="Tahoma"/>
            <family val="2"/>
          </rPr>
          <t xml:space="preserve">
RMD = (mahasiswa reguler + mhs reguler mandiri) / jumlah dosen tetap
</t>
        </r>
      </text>
    </comment>
    <comment ref="C132" authorId="0">
      <text>
        <r>
          <rPr>
            <b/>
            <sz val="9"/>
            <color indexed="81"/>
            <rFont val="Tahoma"/>
            <family val="2"/>
          </rPr>
          <t>Rubrik:</t>
        </r>
        <r>
          <rPr>
            <sz val="9"/>
            <color indexed="81"/>
            <rFont val="Tahoma"/>
            <family val="2"/>
          </rPr>
          <t xml:space="preserve">
4. Program studi sudah melaksanakan kegiatan seminar/pelatihan/ workshop/ lokakarya dengan mendatangkan tenaga ahli/pakar pembicara dari luar PT sendiri </t>
        </r>
        <r>
          <rPr>
            <u/>
            <sz val="9"/>
            <color indexed="81"/>
            <rFont val="Tahoma"/>
            <family val="2"/>
          </rPr>
          <t>&gt;</t>
        </r>
        <r>
          <rPr>
            <sz val="9"/>
            <color indexed="81"/>
            <rFont val="Tahoma"/>
            <family val="2"/>
          </rPr>
          <t xml:space="preserve"> 4 kali dalam setahun.
3. Program studi sudah melaksanakan kegiatan seminar/pelatihan/ workshop/ lokakarya dengan mendatangkan tenaga ahli/pakar pembicara dari luar PT sendiri 3 kali dalam setahun.
2. Program studi sudah melaksanakan kegiatan seminar/pelatihan/ workshop/ lokakarya dengan mendatangkan tenaga ahli/pakar pembicara dari luar PT sendiri 2 kali dalam setahun.
1. Program studi sudah melaksanakan kegiatan seminar/pelatihan/ workshop/ lokakarya dengan mendatangkan tenaga ahli/pakar pembicara dari luar PT sendiri 1 kali dalam setahun.
0. Program studi tidak melaksanakan kegiatan seminar/pelatihan/ workshop/ lokakarya.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5" authorId="0">
      <text>
        <r>
          <rPr>
            <b/>
            <sz val="9"/>
            <color indexed="81"/>
            <rFont val="Tahoma"/>
            <family val="2"/>
          </rPr>
          <t>Rubrik:</t>
        </r>
        <r>
          <rPr>
            <sz val="9"/>
            <color indexed="81"/>
            <rFont val="Tahoma"/>
            <family val="2"/>
          </rPr>
          <t xml:space="preserve">
4. Lebih dari 50%.
3. Lebih dari 30% s.d. 50%.
2. Lebih dari 10% s.d 30%.
1. Kurang dari 10%.
</t>
        </r>
      </text>
    </comment>
    <comment ref="C136" authorId="0">
      <text>
        <r>
          <rPr>
            <b/>
            <sz val="9"/>
            <color indexed="81"/>
            <rFont val="Tahoma"/>
            <family val="2"/>
          </rPr>
          <t>Rubrik:</t>
        </r>
        <r>
          <rPr>
            <sz val="9"/>
            <color indexed="81"/>
            <rFont val="Tahoma"/>
            <family val="2"/>
          </rPr>
          <t xml:space="preserve">
4. Lebih dari 30% dosen tetap menjadi anggota organisasi profesi / bidang ilmu tingkat internasional.
3. Lebih dari 30 % dosen tetap menjadi anggota organisasi profesi/bidang ilmu tingkat internasional atau nasional.
2. Antara 15% s.d. 30% dosen tetap menjadi anggota organisasi profesi/bidang ilmu tingkat internasional atau nasional.
1. Kurang dari 15% dosen tetap menjadi anggota organisasi profesi /bidang ilmu tingkat internasional atau nasional.
0. Tidak ada dosen menjadi anggota profesi/bidang ilmu tingkat internasional atau nasional.
</t>
        </r>
        <r>
          <rPr>
            <b/>
            <sz val="9"/>
            <color indexed="81"/>
            <rFont val="Tahoma"/>
            <family val="2"/>
          </rPr>
          <t>Penjelasan Rubrik:</t>
        </r>
        <r>
          <rPr>
            <sz val="9"/>
            <color indexed="81"/>
            <rFont val="Tahoma"/>
            <family val="2"/>
          </rPr>
          <t xml:space="preserve">
Keanggotaan dosen pada organisasi profesi/bidang ilmu dibuktikan dengan sertifikat atau kartu tanda keanggotaan organisasi profesi.
</t>
        </r>
      </text>
    </comment>
    <comment ref="C143"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6"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53"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4"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7"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8"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jumlah judul yang relevan &lt; 400
2. 100 </t>
        </r>
        <r>
          <rPr>
            <u/>
            <sz val="9"/>
            <color indexed="81"/>
            <rFont val="Tahoma"/>
            <family val="2"/>
          </rPr>
          <t>&lt;</t>
        </r>
        <r>
          <rPr>
            <sz val="9"/>
            <color indexed="81"/>
            <rFont val="Tahoma"/>
            <family val="2"/>
          </rPr>
          <t xml:space="preserve"> jumlah judul yang relevan &lt; 250
1. 50 </t>
        </r>
        <r>
          <rPr>
            <u/>
            <sz val="9"/>
            <color indexed="81"/>
            <rFont val="Tahoma"/>
            <family val="2"/>
          </rPr>
          <t>&lt;</t>
        </r>
        <r>
          <rPr>
            <sz val="9"/>
            <color indexed="81"/>
            <rFont val="Tahoma"/>
            <family val="2"/>
          </rPr>
          <t xml:space="preserve"> jumlah judul yang relevan &lt; 100
0. Jumlah judul yang relevan &lt; 50
</t>
        </r>
        <r>
          <rPr>
            <b/>
            <sz val="9"/>
            <color indexed="81"/>
            <rFont val="Tahoma"/>
            <family val="2"/>
          </rPr>
          <t>Penjelasan Rubrik:</t>
        </r>
        <r>
          <rPr>
            <sz val="9"/>
            <color indexed="81"/>
            <rFont val="Tahoma"/>
            <family val="2"/>
          </rPr>
          <t xml:space="preserve">
Buku teks dapat berupa hard copy, CD-ROM atau media lainnya
</t>
        </r>
      </text>
    </comment>
    <comment ref="C159"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200
3. 150 </t>
        </r>
        <r>
          <rPr>
            <u/>
            <sz val="9"/>
            <color indexed="81"/>
            <rFont val="Tahoma"/>
            <family val="2"/>
          </rPr>
          <t>&lt;</t>
        </r>
        <r>
          <rPr>
            <sz val="9"/>
            <color indexed="81"/>
            <rFont val="Tahoma"/>
            <family val="2"/>
          </rPr>
          <t xml:space="preserve"> Jumlah judul &lt; 200
2. 100 </t>
        </r>
        <r>
          <rPr>
            <u/>
            <sz val="9"/>
            <color indexed="81"/>
            <rFont val="Tahoma"/>
            <family val="2"/>
          </rPr>
          <t>&lt;</t>
        </r>
        <r>
          <rPr>
            <sz val="9"/>
            <color indexed="81"/>
            <rFont val="Tahoma"/>
            <family val="2"/>
          </rPr>
          <t xml:space="preserve"> Jumlah judul &lt; 150
1. 50 </t>
        </r>
        <r>
          <rPr>
            <u/>
            <sz val="9"/>
            <color indexed="81"/>
            <rFont val="Tahoma"/>
            <family val="2"/>
          </rPr>
          <t>&lt;</t>
        </r>
        <r>
          <rPr>
            <sz val="9"/>
            <color indexed="81"/>
            <rFont val="Tahoma"/>
            <family val="2"/>
          </rPr>
          <t xml:space="preserve"> Jumlah judul &lt; 100
0. Jumlah judul &lt; 50
</t>
        </r>
        <r>
          <rPr>
            <b/>
            <sz val="9"/>
            <color indexed="81"/>
            <rFont val="Tahoma"/>
            <family val="2"/>
          </rPr>
          <t>Penjelasan Rubrik:</t>
        </r>
        <r>
          <rPr>
            <sz val="9"/>
            <color indexed="81"/>
            <rFont val="Tahoma"/>
            <family val="2"/>
          </rPr>
          <t xml:space="preserve">
Disertasi/tesis/tugas akhir dapat berupa hard copy, CD-ROM atau media lainnya.</t>
        </r>
      </text>
    </comment>
    <comment ref="C160"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1"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Tidak ada jurnal internasional yang nomornya lengkap.
1. Tidak ada skor.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7"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4" authorId="0">
      <text>
        <r>
          <rPr>
            <b/>
            <sz val="9"/>
            <color indexed="81"/>
            <rFont val="Tahoma"/>
            <family val="2"/>
          </rPr>
          <t>Rubrik:</t>
        </r>
        <r>
          <rPr>
            <sz val="9"/>
            <color indexed="81"/>
            <rFont val="Tahoma"/>
            <family val="2"/>
          </rPr>
          <t xml:space="preserve">
4. RDP &gt; Rp. 3 juta.
3. Rp. 2 juta &lt; RDP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2 juta.
1. RDP &lt; Rp. 1 juta.
0. RDP = Rp. 0,00</t>
        </r>
      </text>
    </comment>
    <comment ref="C175" authorId="0">
      <text>
        <r>
          <rPr>
            <b/>
            <sz val="9"/>
            <color indexed="81"/>
            <rFont val="Tahoma"/>
            <family val="2"/>
          </rPr>
          <t>Rubrik :</t>
        </r>
        <r>
          <rPr>
            <sz val="9"/>
            <color indexed="81"/>
            <rFont val="Tahoma"/>
            <family val="2"/>
          </rPr>
          <t xml:space="preserve">
4. RDPM &gt; Rp. 1,5 juta.
3. Rp. 1 juta &lt; RDPM </t>
        </r>
        <r>
          <rPr>
            <u/>
            <sz val="9"/>
            <color indexed="81"/>
            <rFont val="Tahoma"/>
            <family val="2"/>
          </rPr>
          <t>&lt;</t>
        </r>
        <r>
          <rPr>
            <sz val="9"/>
            <color indexed="81"/>
            <rFont val="Tahoma"/>
            <family val="2"/>
          </rPr>
          <t xml:space="preserve"> Rp. 1,5 juta.
2. Rp. 0,5 juta &lt; RDPM </t>
        </r>
        <r>
          <rPr>
            <u/>
            <sz val="9"/>
            <color indexed="81"/>
            <rFont val="Tahoma"/>
            <family val="2"/>
          </rPr>
          <t>&lt;</t>
        </r>
        <r>
          <rPr>
            <sz val="9"/>
            <color indexed="81"/>
            <rFont val="Tahoma"/>
            <family val="2"/>
          </rPr>
          <t xml:space="preserve"> Rp. 1 juta.
1. Rp. 0,00 &lt; RDPM </t>
        </r>
        <r>
          <rPr>
            <u/>
            <sz val="9"/>
            <color indexed="81"/>
            <rFont val="Tahoma"/>
            <family val="2"/>
          </rPr>
          <t>&lt;</t>
        </r>
        <r>
          <rPr>
            <sz val="9"/>
            <color indexed="81"/>
            <rFont val="Tahoma"/>
            <family val="2"/>
          </rPr>
          <t xml:space="preserve"> Rp. 0,5  juta.
0. RDPM = Rp. 0,00
</t>
        </r>
      </text>
    </comment>
    <comment ref="C176" authorId="0">
      <text>
        <r>
          <rPr>
            <b/>
            <sz val="9"/>
            <color indexed="81"/>
            <rFont val="Tahoma"/>
            <family val="2"/>
          </rPr>
          <t>Rubrik:</t>
        </r>
        <r>
          <rPr>
            <sz val="9"/>
            <color indexed="81"/>
            <rFont val="Tahoma"/>
            <family val="2"/>
          </rPr>
          <t xml:space="preserve">
4. Jumlah dana lebih dari Rp. 450 juta per tahun.
3. Jumlah dana  Rp. 201 juta - Rp. 450 juta per tahun.
2. Jumlah dana  Rp. 101 juta - Rp. 200 juta per tahun.
1. Jumlah dana kurang dari  Rp. 100 juta per tahun.
0. Tidak ada dana yang dikelola program studi.</t>
        </r>
      </text>
    </comment>
    <comment ref="C183"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
</t>
        </r>
        <r>
          <rPr>
            <b/>
            <sz val="9"/>
            <color indexed="81"/>
            <rFont val="Tahoma"/>
            <family val="2"/>
          </rPr>
          <t>Penjelasan</t>
        </r>
        <r>
          <rPr>
            <sz val="9"/>
            <color indexed="81"/>
            <rFont val="Tahoma"/>
            <family val="2"/>
          </rPr>
          <t xml:space="preserve">
Jika prodi mampu memenuhi kriteria tata pamong yang sudah dijelaskan di atas sesuai dengan nilai yang diperoleh, diiringi  dengan pernyataan/contoh yang dapat menjelaskan kriteria tersebut</t>
        </r>
      </text>
    </comment>
    <comment ref="C186"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8"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91"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3"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8"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199"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200" authorId="0">
      <text>
        <r>
          <rPr>
            <b/>
            <sz val="9"/>
            <color indexed="81"/>
            <rFont val="Tahoma"/>
            <family val="2"/>
          </rPr>
          <t xml:space="preserve">Rubrik:
</t>
        </r>
        <r>
          <rPr>
            <sz val="9"/>
            <color indexed="81"/>
            <rFont val="Tahoma"/>
            <family val="2"/>
          </rPr>
          <t xml:space="preserve">4. Ada bukti bahwa skripsi diolah menjadi artikel ilmiah dan dipublikasikan pada jurnal elektronik yang memiliki ISSN secara berkala.
3. Ada bukti bahwa skripsi diolah menjadi artikel ilmiah dan dipublikasikan pada jurnal elektronik yang memiliki ISSN secara temporer.
2. Ada bukti bahwa skripsi diolah menjadi artikel ilmiah dan  diunggah ke laman direktori website universitas/fakultas/prodi.
1. Ada bukti bahwa skripsi diunggah ke laman direktori laman website universitas/fakultas/prodi.
0. Skripsi hanya diserahkan ke perpustakaan.
</t>
        </r>
      </text>
    </comment>
    <comment ref="C203"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5"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210"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13"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20"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21"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3"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<sst xmlns="http://schemas.openxmlformats.org/spreadsheetml/2006/main" count="314" uniqueCount="249">
  <si>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</si>
  <si>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</si>
  <si>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</si>
  <si>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</si>
  <si>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</si>
  <si>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</si>
  <si>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</si>
  <si>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</si>
  <si>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</si>
  <si>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</si>
  <si>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</si>
  <si>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</si>
  <si>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</si>
  <si>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</si>
  <si>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</si>
  <si>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</si>
  <si>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</si>
  <si>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</si>
  <si>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</si>
  <si>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</si>
  <si>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</si>
  <si>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</si>
  <si>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</si>
  <si>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</si>
  <si>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</si>
  <si>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</si>
  <si>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</si>
  <si>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</si>
  <si>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</si>
  <si>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</si>
  <si>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</si>
  <si>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</si>
  <si>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</si>
  <si>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</si>
  <si>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</si>
  <si>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</si>
  <si>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</si>
  <si>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</si>
  <si>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</si>
  <si>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</si>
  <si>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</si>
  <si>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</si>
  <si>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</si>
  <si>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</si>
  <si>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</si>
  <si>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</si>
  <si>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</si>
  <si>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</si>
  <si>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</si>
  <si>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</si>
  <si>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</si>
  <si>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</si>
  <si>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</si>
  <si>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</si>
  <si>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</si>
  <si>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</si>
  <si>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</si>
  <si>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</si>
  <si>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</si>
  <si>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</si>
  <si>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</si>
  <si>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</si>
  <si>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</si>
  <si>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</si>
  <si>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</si>
  <si>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</si>
  <si>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</si>
  <si>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</si>
  <si>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</si>
  <si>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</si>
  <si>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</si>
  <si>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</si>
  <si>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</si>
  <si>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</si>
  <si>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</si>
  <si>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</si>
  <si>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</si>
  <si>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</si>
  <si>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</si>
  <si>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</si>
  <si>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</si>
  <si>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</si>
  <si>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</si>
  <si>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</si>
  <si>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</si>
  <si>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</si>
  <si>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</si>
  <si>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</si>
  <si>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</si>
  <si>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</si>
  <si>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</si>
  <si>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</si>
  <si>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Komponen 3. Perancangan Kurikulum</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</si>
  <si>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</si>
  <si>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</si>
  <si>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</si>
  <si>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</si>
  <si>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</si>
  <si>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</si>
  <si>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</si>
  <si>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</si>
  <si>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</si>
  <si>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</si>
  <si>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</si>
  <si>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</si>
  <si>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</si>
  <si>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</si>
  <si>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</si>
  <si>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</si>
  <si>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</si>
  <si>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</si>
  <si>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</si>
  <si>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</si>
  <si>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</si>
  <si>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</si>
  <si>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</si>
  <si>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</si>
  <si>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</si>
  <si>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</si>
  <si>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</si>
  <si>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</si>
  <si>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</si>
  <si>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</si>
  <si>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</si>
  <si>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</si>
  <si>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</si>
  <si>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</si>
  <si>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</si>
  <si>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</si>
  <si>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</si>
  <si>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</si>
  <si>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</si>
  <si>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</si>
  <si>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</si>
  <si>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</si>
  <si>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</si>
  <si>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</si>
  <si>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</si>
  <si>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</si>
  <si>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</si>
  <si>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</si>
  <si>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</si>
  <si>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</si>
  <si>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</si>
  <si>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</si>
  <si>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</si>
  <si>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</si>
  <si>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</si>
  <si>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</si>
  <si>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</si>
  <si>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</si>
  <si>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</si>
  <si>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</si>
  <si>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</si>
  <si>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</si>
  <si>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</si>
  <si>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</si>
  <si>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</si>
  <si>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</si>
  <si>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</si>
  <si>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</si>
  <si>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</si>
  <si>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</si>
  <si>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</si>
  <si>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</si>
  <si>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</si>
  <si>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</si>
  <si>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</si>
  <si>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</si>
  <si>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</si>
  <si>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</si>
  <si>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</si>
  <si>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</si>
  <si>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</si>
  <si>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</si>
  <si>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</si>
  <si>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</si>
  <si>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</si>
  <si>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</si>
  <si>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</si>
  <si>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</si>
  <si>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</si>
  <si>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</si>
  <si>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</si>
  <si>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</si>
  <si>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</si>
  <si>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</si>
  <si>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</si>
  <si>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</si>
  <si>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</si>
  <si>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</si>
  <si>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</si>
  <si>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</si>
  <si>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</si>
  <si>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</si>
  <si>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</si>
  <si>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</si>
  <si>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</si>
  <si>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</si>
  <si>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</si>
  <si>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</si>
  <si>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</si>
  <si>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</si>
  <si>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</si>
  <si>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</si>
  <si>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</si>
  <si>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</si>
  <si>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</si>
  <si>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</si>
  <si>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</si>
  <si>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</si>
  <si>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</si>
  <si>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</si>
  <si>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</si>
  <si>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</si>
  <si>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</si>
  <si>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</si>
  <si>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</si>
  <si>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</si>
  <si>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</si>
  <si>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</si>
  <si>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93. Program studi memiliki jumlah publikasi dengan NK dalam tiga tahun terakhir.</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</si>
  <si>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</si>
  <si>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</si>
  <si>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</si>
  <si>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</si>
  <si>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</si>
  <si>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</si>
  <si>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</si>
  <si>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</si>
  <si>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</si>
  <si>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</si>
  <si>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</si>
  <si>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</si>
  <si>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</si>
  <si>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</si>
  <si>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</si>
  <si>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</si>
  <si>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</si>
  <si>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83. Besarnya dana yang dialokasikan oleh fakultas ke program studi dan termasuk hibah dalam tiga tahun terakhir.</t>
  </si>
  <si>
    <t>9. Kesesuaian kompetensi utama, pendukung dan unggulan dokter terhadap visi dan misi</t>
  </si>
  <si>
    <t xml:space="preserve">10. Rancangan kurikulum terdiri atas unsur-unsur: </t>
  </si>
  <si>
    <t>11.  Struktur kurikulum</t>
  </si>
  <si>
    <t>12.Struktur dan isi kurikulum tahap akademik</t>
  </si>
  <si>
    <t>13. Durasi kepaniteraan</t>
  </si>
  <si>
    <t>14. Persyaratan penguasan bahasa Inggris (skor TOEFL institusi) yang harus dipenuhi oleh mahasiswa  sebagai persyaratan lulus.</t>
  </si>
  <si>
    <t>15. Kelengkapan panduan atau modul dan log book, serta metode asesmen</t>
  </si>
  <si>
    <t xml:space="preserve">16. Kelengkapan proses pembelajaran: (1) tutorial, (2) bedside teaching, (3) refleksi kasus (laporan kasus, responsi, morning report, mortality case), (4) manajemen kasus, dan (5) journal reading
</t>
  </si>
  <si>
    <t>17.Dukungan kepaniteraan khusus terhadap tercapainya visi dan misi program studi</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</si>
</sst>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34">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b/>
      <sz val="10"/>
      <color indexed="81"/>
      <name val="Tahoma"/>
      <family val="2"/>
    </font>
    <font>
      <i/>
      <sz val="9"/>
      <color indexed="81"/>
      <name val="Tahoma"/>
      <family val="2"/>
    </font>
    <font>
      <u/>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33" fillId="0" borderId="0" applyFont="0" applyFill="0" applyBorder="0" applyAlignment="0" applyProtection="0"/>
  </cellStyleXfs>
  <cellXfs count="205">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0"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7" fillId="0" borderId="1" xfId="0" applyFont="1" applyFill="1" applyBorder="1" applyProtection="1"/>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8" fillId="0" borderId="0" xfId="0" applyFont="1" applyFill="1" applyAlignment="1" applyProtection="1">
      <alignment horizontal="left"/>
    </xf>
    <xf numFmtId="164" fontId="29"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7" fillId="8" borderId="0" xfId="1" applyNumberFormat="1" applyFont="1" applyFill="1" applyAlignment="1" applyProtection="1">
      <alignment horizontal="center" vertical="center"/>
    </xf>
    <xf numFmtId="165" fontId="7"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0" fillId="0" borderId="1" xfId="0" applyFont="1" applyFill="1" applyBorder="1" applyAlignment="1" applyProtection="1">
      <alignment wrapText="1"/>
    </xf>
    <xf numFmtId="0" fontId="7" fillId="0"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top" wrapText="1"/>
    </xf>
    <xf numFmtId="0" fontId="7"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5"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2" fontId="7" fillId="9"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7" borderId="1"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0" fillId="0" borderId="0" xfId="0" applyAlignment="1">
      <alignment horizontal="lef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cellXfs>
  <cellStyles count="2">
    <cellStyle name="Comma [0]" xfId="1" builtinId="6"/>
    <cellStyle name="Normal" xfId="0" builtinId="0"/>
  </cellStyles>
  <dxfs count="2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lang="id-ID"/>
          </a:pPr>
          <a:endParaRPr lang="en-US"/>
        </a:p>
      </c:txPr>
    </c:title>
    <c:plotArea>
      <c:layout>
        <c:manualLayout>
          <c:layoutTarget val="inner"/>
          <c:xMode val="edge"/>
          <c:yMode val="edge"/>
          <c:x val="0.24377735014743523"/>
          <c:y val="0.17604276066178989"/>
          <c:w val="0.52788238660282549"/>
          <c:h val="0.6923305270792105"/>
        </c:manualLayout>
      </c:layout>
      <c:radarChart>
        <c:radarStyle val="marker"/>
        <c:ser>
          <c:idx val="0"/>
          <c:order val="0"/>
          <c:tx>
            <c:strRef>
              <c:f>'Peta Mutu'!$C$3</c:f>
              <c:strCache>
                <c:ptCount val="1"/>
                <c:pt idx="0">
                  <c:v>Nilai per standar</c:v>
                </c:pt>
              </c:strCache>
            </c:strRef>
          </c:tx>
          <c:cat>
            <c:strRef>
              <c:f>'Peta Mutu'!$B$4:$B$19</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Mutu'!$C$4:$C$19</c:f>
              <c:numCache>
                <c:formatCode>0.00</c:formatCode>
                <c:ptCount val="16"/>
                <c:pt idx="0">
                  <c:v>1.6666666666666667</c:v>
                </c:pt>
                <c:pt idx="1">
                  <c:v>2.375</c:v>
                </c:pt>
                <c:pt idx="2">
                  <c:v>1.8571428571428572</c:v>
                </c:pt>
                <c:pt idx="3">
                  <c:v>2</c:v>
                </c:pt>
                <c:pt idx="4">
                  <c:v>2</c:v>
                </c:pt>
                <c:pt idx="5">
                  <c:v>2</c:v>
                </c:pt>
                <c:pt idx="6">
                  <c:v>2</c:v>
                </c:pt>
                <c:pt idx="7">
                  <c:v>2</c:v>
                </c:pt>
                <c:pt idx="8">
                  <c:v>2.3333333333333335</c:v>
                </c:pt>
                <c:pt idx="9">
                  <c:v>2</c:v>
                </c:pt>
                <c:pt idx="10">
                  <c:v>2</c:v>
                </c:pt>
                <c:pt idx="11">
                  <c:v>1.75</c:v>
                </c:pt>
                <c:pt idx="12">
                  <c:v>2</c:v>
                </c:pt>
                <c:pt idx="13">
                  <c:v>2.5</c:v>
                </c:pt>
                <c:pt idx="14">
                  <c:v>1</c:v>
                </c:pt>
                <c:pt idx="15">
                  <c:v>1</c:v>
                </c:pt>
              </c:numCache>
            </c:numRef>
          </c:val>
        </c:ser>
        <c:axId val="38044800"/>
        <c:axId val="38046336"/>
      </c:radarChart>
      <c:catAx>
        <c:axId val="38044800"/>
        <c:scaling>
          <c:orientation val="minMax"/>
        </c:scaling>
        <c:axPos val="b"/>
        <c:majorGridlines/>
        <c:tickLblPos val="nextTo"/>
        <c:txPr>
          <a:bodyPr/>
          <a:lstStyle/>
          <a:p>
            <a:pPr>
              <a:defRPr lang="id-ID"/>
            </a:pPr>
            <a:endParaRPr lang="en-US"/>
          </a:p>
        </c:txPr>
        <c:crossAx val="38046336"/>
        <c:crosses val="autoZero"/>
        <c:auto val="1"/>
        <c:lblAlgn val="ctr"/>
        <c:lblOffset val="100"/>
      </c:catAx>
      <c:valAx>
        <c:axId val="38046336"/>
        <c:scaling>
          <c:orientation val="minMax"/>
        </c:scaling>
        <c:axPos val="l"/>
        <c:majorGridlines/>
        <c:numFmt formatCode="0.00" sourceLinked="1"/>
        <c:majorTickMark val="cross"/>
        <c:tickLblPos val="nextTo"/>
        <c:txPr>
          <a:bodyPr/>
          <a:lstStyle/>
          <a:p>
            <a:pPr>
              <a:defRPr lang="id-ID"/>
            </a:pPr>
            <a:endParaRPr lang="en-US"/>
          </a:p>
        </c:txPr>
        <c:crossAx val="38044800"/>
        <c:crosses val="autoZero"/>
        <c:crossBetween val="between"/>
      </c:valAx>
    </c:plotArea>
    <c:plotVisOnly val="1"/>
  </c:chart>
  <c:printSettings>
    <c:headerFooter/>
    <c:pageMargins b="0.75000000000000144" l="0.70000000000000062" r="0.70000000000000062" t="0.75000000000000144"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317500</xdr:colOff>
      <xdr:row>0</xdr:row>
      <xdr:rowOff>148166</xdr:rowOff>
    </xdr:from>
    <xdr:to>
      <xdr:col>13</xdr:col>
      <xdr:colOff>571500</xdr:colOff>
      <xdr:row>25</xdr:row>
      <xdr:rowOff>42332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zoomScale="80" zoomScaleNormal="80" workbookViewId="0">
      <selection activeCell="D17" sqref="D17"/>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2" t="s">
        <v>49</v>
      </c>
      <c r="B1" s="192"/>
      <c r="C1" s="192"/>
      <c r="D1" s="192"/>
    </row>
    <row r="2" spans="1:4" ht="18.75">
      <c r="A2" s="16"/>
      <c r="B2" s="16"/>
      <c r="C2" s="16"/>
      <c r="D2" s="16"/>
    </row>
    <row r="3" spans="1:4">
      <c r="A3" s="187" t="s">
        <v>34</v>
      </c>
      <c r="B3" s="187"/>
      <c r="C3" s="37" t="s">
        <v>18</v>
      </c>
      <c r="D3" s="69" t="s">
        <v>50</v>
      </c>
    </row>
    <row r="4" spans="1:4">
      <c r="A4" s="187" t="s">
        <v>35</v>
      </c>
      <c r="B4" s="187"/>
      <c r="C4" s="37" t="s">
        <v>18</v>
      </c>
      <c r="D4" s="56" t="s">
        <v>51</v>
      </c>
    </row>
    <row r="5" spans="1:4">
      <c r="A5" s="187" t="s">
        <v>33</v>
      </c>
      <c r="B5" s="187"/>
      <c r="C5" s="36" t="s">
        <v>18</v>
      </c>
      <c r="D5" s="56"/>
    </row>
    <row r="6" spans="1:4">
      <c r="A6" s="187" t="s">
        <v>45</v>
      </c>
      <c r="B6" s="187"/>
      <c r="C6" s="36" t="s">
        <v>18</v>
      </c>
      <c r="D6" s="69"/>
    </row>
    <row r="7" spans="1:4">
      <c r="A7" s="187" t="s">
        <v>57</v>
      </c>
      <c r="B7" s="187"/>
      <c r="C7" s="37" t="s">
        <v>18</v>
      </c>
      <c r="D7" s="69"/>
    </row>
    <row r="8" spans="1:4">
      <c r="B8" s="31" t="s">
        <v>36</v>
      </c>
      <c r="C8" s="37" t="s">
        <v>18</v>
      </c>
      <c r="D8" s="57" t="s">
        <v>52</v>
      </c>
    </row>
    <row r="9" spans="1:4">
      <c r="B9" s="31" t="s">
        <v>37</v>
      </c>
      <c r="C9" s="37" t="s">
        <v>18</v>
      </c>
      <c r="D9" s="57" t="s">
        <v>53</v>
      </c>
    </row>
    <row r="10" spans="1:4">
      <c r="B10" s="31" t="s">
        <v>38</v>
      </c>
      <c r="C10" s="37" t="s">
        <v>18</v>
      </c>
      <c r="D10" s="57"/>
    </row>
    <row r="11" spans="1:4" ht="17.45" customHeight="1">
      <c r="A11" s="187" t="s">
        <v>39</v>
      </c>
      <c r="B11" s="187"/>
      <c r="C11" s="37" t="s">
        <v>18</v>
      </c>
      <c r="D11" s="57"/>
    </row>
    <row r="12" spans="1:4" ht="17.45" customHeight="1">
      <c r="A12" s="187" t="s">
        <v>40</v>
      </c>
      <c r="B12" s="187"/>
      <c r="C12" s="36" t="s">
        <v>18</v>
      </c>
      <c r="D12" s="57"/>
    </row>
    <row r="13" spans="1:4" ht="17.45" customHeight="1">
      <c r="A13" s="187" t="s">
        <v>42</v>
      </c>
      <c r="B13" s="187"/>
      <c r="C13" s="37" t="s">
        <v>18</v>
      </c>
      <c r="D13" s="57"/>
    </row>
    <row r="14" spans="1:4" ht="17.45" customHeight="1">
      <c r="A14" s="187" t="s">
        <v>41</v>
      </c>
      <c r="B14" s="187"/>
      <c r="C14" s="36" t="s">
        <v>18</v>
      </c>
      <c r="D14" s="57"/>
    </row>
    <row r="15" spans="1:4" ht="15.6" customHeight="1">
      <c r="A15" s="187" t="s">
        <v>19</v>
      </c>
      <c r="B15" s="187"/>
      <c r="C15" s="37" t="s">
        <v>18</v>
      </c>
      <c r="D15" s="68" t="s">
        <v>58</v>
      </c>
    </row>
    <row r="16" spans="1:4" ht="17.45" customHeight="1">
      <c r="A16" s="187" t="s">
        <v>59</v>
      </c>
      <c r="B16" s="187"/>
      <c r="C16" s="38" t="s">
        <v>18</v>
      </c>
      <c r="D16" s="69"/>
    </row>
    <row r="17" spans="1:5" ht="57" customHeight="1">
      <c r="A17" s="187" t="s">
        <v>20</v>
      </c>
      <c r="B17" s="187"/>
      <c r="C17" s="70" t="s">
        <v>21</v>
      </c>
      <c r="D17" s="58"/>
      <c r="E17" s="17"/>
    </row>
    <row r="18" spans="1:5" s="27" customFormat="1" ht="18" customHeight="1">
      <c r="A18" s="190" t="s">
        <v>46</v>
      </c>
      <c r="B18" s="190"/>
      <c r="C18" s="38" t="s">
        <v>21</v>
      </c>
      <c r="D18" s="58" t="s">
        <v>54</v>
      </c>
    </row>
    <row r="19" spans="1:5" s="27" customFormat="1" ht="18" customHeight="1">
      <c r="A19" s="28"/>
      <c r="B19" s="28"/>
      <c r="C19" s="26"/>
      <c r="D19" s="59"/>
    </row>
    <row r="20" spans="1:5">
      <c r="A20" s="194"/>
      <c r="B20" s="194"/>
      <c r="C20" s="66"/>
      <c r="D20" s="60"/>
    </row>
    <row r="21" spans="1:5">
      <c r="A21" s="195" t="s">
        <v>47</v>
      </c>
      <c r="B21" s="195"/>
      <c r="C21" s="67" t="s">
        <v>18</v>
      </c>
      <c r="D21" s="62"/>
    </row>
    <row r="22" spans="1:5" ht="18.75" customHeight="1">
      <c r="A22" s="191" t="s">
        <v>68</v>
      </c>
      <c r="B22" s="191"/>
      <c r="C22" s="18" t="s">
        <v>18</v>
      </c>
      <c r="D22" s="61"/>
    </row>
    <row r="23" spans="1:5">
      <c r="D23" s="61"/>
    </row>
    <row r="24" spans="1:5">
      <c r="A24" s="193" t="s">
        <v>43</v>
      </c>
      <c r="B24" s="193"/>
      <c r="C24" t="s">
        <v>18</v>
      </c>
      <c r="D24" s="63" t="s">
        <v>55</v>
      </c>
    </row>
    <row r="25" spans="1:5">
      <c r="A25" s="193" t="s">
        <v>44</v>
      </c>
      <c r="B25" s="193"/>
      <c r="C25" t="s">
        <v>18</v>
      </c>
      <c r="D25" s="58">
        <v>2008</v>
      </c>
    </row>
    <row r="26" spans="1:5">
      <c r="D26" s="61"/>
    </row>
    <row r="27" spans="1:5" ht="15.75">
      <c r="A27" s="20"/>
      <c r="B27" s="20"/>
      <c r="C27" s="21"/>
      <c r="D27" s="64"/>
    </row>
    <row r="28" spans="1:5" ht="20.100000000000001" customHeight="1">
      <c r="A28" s="189" t="s">
        <v>65</v>
      </c>
      <c r="B28" s="189"/>
      <c r="C28" s="21"/>
      <c r="D28" s="65" t="s">
        <v>66</v>
      </c>
    </row>
    <row r="29" spans="1:5" ht="20.100000000000001" customHeight="1">
      <c r="C29" s="21"/>
      <c r="D29" s="65"/>
    </row>
    <row r="30" spans="1:5" ht="20.100000000000001" customHeight="1">
      <c r="A30" s="23"/>
      <c r="B30" s="23"/>
      <c r="C30" s="21"/>
      <c r="D30" s="65"/>
    </row>
    <row r="31" spans="1:5" ht="20.100000000000001" customHeight="1">
      <c r="A31" s="188" t="s">
        <v>56</v>
      </c>
      <c r="B31" s="188"/>
      <c r="C31" s="188"/>
      <c r="D31" s="39" t="s">
        <v>67</v>
      </c>
    </row>
    <row r="32" spans="1:5">
      <c r="A32" s="24"/>
      <c r="B32" s="24"/>
      <c r="C32" s="19"/>
      <c r="D32" s="22"/>
    </row>
    <row r="33" spans="1:4" ht="18.75">
      <c r="A33" s="19"/>
      <c r="B33" s="19"/>
      <c r="C33" s="25"/>
      <c r="D33" s="25"/>
    </row>
    <row r="34" spans="1:4">
      <c r="A34" s="19"/>
      <c r="B34" s="19"/>
      <c r="C34" s="19"/>
      <c r="D34" s="19"/>
    </row>
  </sheetData>
  <mergeCells count="21">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 ref="A14:B14"/>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67"/>
  <sheetViews>
    <sheetView tabSelected="1" view="pageBreakPreview" topLeftCell="A39" zoomScale="84" zoomScaleSheetLayoutView="84" workbookViewId="0">
      <selection activeCell="C42" sqref="C42"/>
    </sheetView>
  </sheetViews>
  <sheetFormatPr defaultRowHeight="15.75"/>
  <cols>
    <col min="1" max="1" width="4.42578125" style="3" customWidth="1"/>
    <col min="2" max="2" width="5.140625" style="3" customWidth="1"/>
    <col min="3" max="3" width="50.42578125" style="47" customWidth="1"/>
    <col min="4" max="4" width="51.42578125" style="179" customWidth="1"/>
    <col min="5" max="5" width="12.42578125" style="50" customWidth="1"/>
    <col min="6" max="6" width="16.7109375" style="103" customWidth="1"/>
    <col min="7" max="7" width="7.5703125" style="10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c r="A1" s="96" t="s">
        <v>3</v>
      </c>
      <c r="B1" s="44"/>
      <c r="C1" s="45"/>
      <c r="H1" s="44"/>
      <c r="I1" s="44"/>
      <c r="J1" s="44"/>
      <c r="K1" s="44"/>
      <c r="L1" s="44"/>
      <c r="M1" s="53"/>
      <c r="N1" s="54"/>
      <c r="O1" s="54"/>
      <c r="P1" s="55"/>
      <c r="Q1" s="54"/>
      <c r="R1" s="55"/>
      <c r="S1" s="44"/>
      <c r="T1" s="44"/>
      <c r="U1" s="44"/>
      <c r="V1" s="44"/>
    </row>
    <row r="2" spans="1:22">
      <c r="A2" s="44" t="s">
        <v>150</v>
      </c>
      <c r="B2" s="44"/>
      <c r="C2" s="45"/>
      <c r="H2" s="44"/>
      <c r="I2" s="44"/>
      <c r="J2" s="44"/>
      <c r="K2" s="44"/>
      <c r="L2" s="44"/>
      <c r="M2" s="53"/>
      <c r="N2" s="54"/>
      <c r="O2" s="54"/>
      <c r="P2" s="55"/>
      <c r="Q2" s="54"/>
      <c r="R2" s="55"/>
      <c r="S2" s="44"/>
      <c r="T2" s="44"/>
      <c r="U2" s="44"/>
      <c r="V2" s="44"/>
    </row>
    <row r="3" spans="1:22">
      <c r="A3" s="44" t="s">
        <v>73</v>
      </c>
      <c r="B3" s="44"/>
      <c r="C3" s="45"/>
      <c r="H3" s="44"/>
      <c r="I3" s="44"/>
      <c r="J3" s="44"/>
      <c r="K3" s="44"/>
      <c r="L3" s="44"/>
      <c r="M3" s="53"/>
      <c r="N3" s="54"/>
      <c r="O3" s="54"/>
      <c r="P3" s="55"/>
      <c r="Q3" s="54"/>
      <c r="R3" s="55"/>
      <c r="S3" s="44"/>
      <c r="T3" s="44"/>
      <c r="U3" s="44"/>
      <c r="V3" s="44"/>
    </row>
    <row r="4" spans="1:22">
      <c r="A4" s="44" t="s">
        <v>74</v>
      </c>
      <c r="B4" s="44"/>
      <c r="C4" s="45"/>
      <c r="H4" s="44"/>
      <c r="I4" s="44"/>
      <c r="J4" s="44"/>
      <c r="K4" s="44"/>
      <c r="L4" s="44"/>
      <c r="M4" s="53"/>
      <c r="N4" s="54"/>
      <c r="O4" s="54"/>
      <c r="P4" s="55"/>
      <c r="Q4" s="54"/>
      <c r="R4" s="55"/>
      <c r="S4" s="44"/>
      <c r="T4" s="44"/>
      <c r="U4" s="44"/>
      <c r="V4" s="44"/>
    </row>
    <row r="5" spans="1:22">
      <c r="A5" s="44" t="s">
        <v>75</v>
      </c>
      <c r="B5" s="44"/>
      <c r="C5" s="45"/>
      <c r="H5" s="44"/>
      <c r="I5" s="44"/>
      <c r="J5" s="44"/>
      <c r="K5" s="44"/>
      <c r="L5" s="44"/>
      <c r="M5" s="53"/>
      <c r="N5" s="54"/>
      <c r="O5" s="54"/>
      <c r="P5" s="55"/>
      <c r="Q5" s="54"/>
      <c r="R5" s="55"/>
      <c r="S5" s="44"/>
      <c r="T5" s="44"/>
      <c r="U5" s="44"/>
      <c r="V5" s="44"/>
    </row>
    <row r="6" spans="1:22">
      <c r="A6" s="44"/>
      <c r="B6" s="44"/>
      <c r="C6" s="45"/>
      <c r="H6" s="44"/>
      <c r="I6" s="44"/>
      <c r="J6" s="44"/>
      <c r="K6" s="44"/>
      <c r="L6" s="44"/>
      <c r="M6" s="53"/>
      <c r="N6" s="54"/>
      <c r="O6" s="54"/>
      <c r="P6" s="55"/>
      <c r="Q6" s="54"/>
      <c r="R6" s="55"/>
      <c r="S6" s="44"/>
      <c r="T6" s="44"/>
      <c r="U6" s="44"/>
      <c r="V6" s="44"/>
    </row>
    <row r="7" spans="1:22">
      <c r="A7" s="44"/>
      <c r="B7" s="44"/>
      <c r="C7" s="45"/>
      <c r="H7" s="44"/>
      <c r="I7" s="44"/>
      <c r="J7" s="44"/>
      <c r="K7" s="44"/>
      <c r="L7" s="44"/>
      <c r="M7" s="53"/>
      <c r="N7" s="54"/>
      <c r="O7" s="54"/>
      <c r="P7" s="55"/>
      <c r="Q7" s="54"/>
      <c r="R7" s="55"/>
      <c r="S7" s="44"/>
      <c r="T7" s="44"/>
      <c r="U7" s="44"/>
      <c r="V7" s="44"/>
    </row>
    <row r="8" spans="1:22">
      <c r="A8" s="71" t="s">
        <v>4</v>
      </c>
      <c r="B8" s="72"/>
      <c r="C8" s="73"/>
      <c r="D8" s="196" t="str">
        <f>+'PROFIL DIRI'!D3</f>
        <v>UNIVERSITAS ANDALAS</v>
      </c>
      <c r="E8" s="196"/>
      <c r="H8" s="44"/>
      <c r="I8" s="44"/>
      <c r="J8" s="44"/>
      <c r="K8" s="44"/>
      <c r="L8" s="44"/>
      <c r="M8" s="53"/>
      <c r="N8" s="74"/>
      <c r="O8" s="74"/>
      <c r="P8" s="74"/>
      <c r="Q8" s="54"/>
      <c r="R8" s="55"/>
      <c r="S8" s="44"/>
      <c r="T8" s="44"/>
      <c r="U8" s="44"/>
      <c r="V8" s="44"/>
    </row>
    <row r="9" spans="1:22">
      <c r="A9" s="71" t="s">
        <v>33</v>
      </c>
      <c r="B9" s="72"/>
      <c r="C9" s="73"/>
      <c r="D9" s="196">
        <f>+'PROFIL DIRI'!D5</f>
        <v>0</v>
      </c>
      <c r="E9" s="196"/>
      <c r="H9" s="44"/>
      <c r="I9" s="44"/>
      <c r="J9" s="44"/>
      <c r="K9" s="44"/>
      <c r="L9" s="44"/>
      <c r="M9" s="53"/>
      <c r="N9" s="74"/>
      <c r="O9" s="74"/>
      <c r="P9" s="74"/>
      <c r="Q9" s="54"/>
      <c r="R9" s="55"/>
      <c r="S9" s="44"/>
      <c r="T9" s="44"/>
      <c r="U9" s="44"/>
      <c r="V9" s="44"/>
    </row>
    <row r="10" spans="1:22">
      <c r="A10" s="71" t="s">
        <v>45</v>
      </c>
      <c r="B10" s="72"/>
      <c r="C10" s="73"/>
      <c r="D10" s="196">
        <f>+'PROFIL DIRI'!D6</f>
        <v>0</v>
      </c>
      <c r="E10" s="196"/>
      <c r="H10" s="44"/>
      <c r="I10" s="44"/>
      <c r="J10" s="44"/>
      <c r="K10" s="44"/>
      <c r="L10" s="44"/>
      <c r="M10" s="53"/>
      <c r="N10" s="74"/>
      <c r="O10" s="74"/>
      <c r="P10" s="74"/>
      <c r="Q10" s="54"/>
      <c r="R10" s="55"/>
      <c r="S10" s="44"/>
      <c r="T10" s="44"/>
      <c r="U10" s="44"/>
      <c r="V10" s="44"/>
    </row>
    <row r="11" spans="1:22">
      <c r="A11" s="71" t="s">
        <v>15</v>
      </c>
      <c r="B11" s="72"/>
      <c r="C11" s="73"/>
      <c r="D11" s="201">
        <v>2013</v>
      </c>
      <c r="E11" s="201"/>
      <c r="H11" s="44"/>
      <c r="I11" s="44"/>
      <c r="J11" s="44"/>
      <c r="K11" s="44"/>
      <c r="L11" s="44"/>
      <c r="M11" s="53"/>
      <c r="N11" s="74"/>
      <c r="O11" s="74"/>
      <c r="P11" s="74"/>
      <c r="Q11" s="54"/>
      <c r="R11" s="55"/>
      <c r="S11" s="44"/>
      <c r="T11" s="44"/>
      <c r="U11" s="44"/>
      <c r="V11" s="44"/>
    </row>
    <row r="12" spans="1:22" ht="18.75" customHeight="1">
      <c r="A12" s="44"/>
      <c r="B12" s="44"/>
      <c r="C12" s="45"/>
      <c r="D12" s="180"/>
      <c r="H12" s="44"/>
      <c r="I12" s="6"/>
      <c r="J12" s="6"/>
      <c r="K12" s="6"/>
      <c r="L12" s="44"/>
      <c r="M12" s="53"/>
      <c r="N12" s="49"/>
      <c r="O12" s="48"/>
      <c r="P12" s="49"/>
      <c r="Q12" s="48"/>
      <c r="R12" s="49"/>
      <c r="S12" s="44"/>
      <c r="T12" s="44"/>
      <c r="U12" s="44"/>
      <c r="V12" s="44"/>
    </row>
    <row r="13" spans="1:22" s="82" customFormat="1" ht="35.25" customHeight="1">
      <c r="A13" s="76"/>
      <c r="B13" s="77"/>
      <c r="C13" s="78" t="s">
        <v>64</v>
      </c>
      <c r="D13" s="104" t="s">
        <v>151</v>
      </c>
      <c r="E13" s="51" t="s">
        <v>17</v>
      </c>
      <c r="F13" s="104" t="s">
        <v>5</v>
      </c>
      <c r="G13" s="104" t="s">
        <v>81</v>
      </c>
      <c r="H13" s="78" t="s">
        <v>16</v>
      </c>
      <c r="I13" s="78" t="s">
        <v>14</v>
      </c>
      <c r="J13" s="78" t="s">
        <v>5</v>
      </c>
      <c r="K13" s="78" t="s">
        <v>13</v>
      </c>
      <c r="L13" s="95" t="s">
        <v>70</v>
      </c>
      <c r="M13" s="79"/>
      <c r="N13" s="80"/>
      <c r="O13" s="81"/>
      <c r="P13" s="80"/>
      <c r="Q13" s="81"/>
      <c r="R13" s="80"/>
    </row>
    <row r="14" spans="1:22" s="82" customFormat="1">
      <c r="A14" s="83" t="s">
        <v>60</v>
      </c>
      <c r="C14" s="84"/>
      <c r="D14" s="86"/>
      <c r="E14" s="106"/>
      <c r="F14" s="88"/>
      <c r="G14" s="88"/>
      <c r="M14" s="79"/>
      <c r="N14" s="81"/>
      <c r="O14" s="81"/>
      <c r="P14" s="80"/>
      <c r="Q14" s="81"/>
      <c r="R14" s="80"/>
    </row>
    <row r="15" spans="1:22" s="87" customFormat="1" ht="16.5" customHeight="1">
      <c r="A15" s="85"/>
      <c r="B15" s="197" t="s">
        <v>85</v>
      </c>
      <c r="C15" s="197"/>
      <c r="D15" s="86"/>
      <c r="E15" s="50"/>
      <c r="F15" s="88"/>
      <c r="G15" s="88"/>
      <c r="M15" s="89"/>
      <c r="N15" s="90"/>
      <c r="O15" s="90"/>
      <c r="P15" s="91"/>
      <c r="Q15" s="90"/>
      <c r="R15" s="91"/>
    </row>
    <row r="16" spans="1:22" s="87" customFormat="1" ht="36" customHeight="1">
      <c r="A16" s="85"/>
      <c r="B16" s="83"/>
      <c r="C16" s="92" t="s">
        <v>147</v>
      </c>
      <c r="D16" s="93"/>
      <c r="E16" s="52" t="s">
        <v>72</v>
      </c>
      <c r="F16" s="105" t="b">
        <f>IF(E16=4,"Sangat baik",IF(E16=3,"Baik",IF(E16=2,"Perlu ditingkatkan",IF(E16=1,"Perbaikan",IF(E16=0,"Perbaikan mayor")))))</f>
        <v>0</v>
      </c>
      <c r="G16" s="88"/>
      <c r="H16" s="147"/>
      <c r="I16" s="147"/>
      <c r="J16" s="147"/>
      <c r="K16" s="147"/>
      <c r="M16" s="89"/>
      <c r="N16" s="90"/>
      <c r="O16" s="90"/>
      <c r="P16" s="91"/>
      <c r="Q16" s="90"/>
      <c r="R16" s="91"/>
    </row>
    <row r="17" spans="1:18" s="87" customFormat="1" ht="36" customHeight="1">
      <c r="A17" s="85"/>
      <c r="C17" s="97" t="s">
        <v>148</v>
      </c>
      <c r="D17" s="93"/>
      <c r="E17" s="52">
        <v>0</v>
      </c>
      <c r="F17" s="105" t="str">
        <f>IF(E17=4,"Sangat baik",IF(E17=3,"Baik",IF(E17=2,"Perlu ditingkatkan",IF(E17=1,"Perbaikan",IF(E17=0,"Perbaikan mayor")))))</f>
        <v>Perbaikan mayor</v>
      </c>
      <c r="G17" s="108"/>
      <c r="H17" s="147"/>
      <c r="I17" s="147"/>
      <c r="J17" s="147"/>
      <c r="K17" s="147"/>
      <c r="M17" s="89"/>
      <c r="N17" s="90"/>
      <c r="O17" s="90"/>
      <c r="P17" s="91"/>
      <c r="Q17" s="90"/>
      <c r="R17" s="91"/>
    </row>
    <row r="18" spans="1:18" s="87" customFormat="1" ht="36" customHeight="1">
      <c r="A18" s="85"/>
      <c r="C18" s="92" t="s">
        <v>86</v>
      </c>
      <c r="D18" s="93"/>
      <c r="E18" s="52">
        <v>1</v>
      </c>
      <c r="F18" s="105" t="str">
        <f t="shared" ref="F18" si="0">IF(E18=4,"Sangat baik",IF(E18=3,"Baik",IF(E18=2,"Perlu ditingkatkan",IF(E18=1,"Perbaikan",IF(E18=0,"Perbaikan mayor")))))</f>
        <v>Perbaikan</v>
      </c>
      <c r="G18" s="108"/>
      <c r="H18" s="147"/>
      <c r="I18" s="147"/>
      <c r="J18" s="147"/>
      <c r="K18" s="147"/>
      <c r="M18" s="89"/>
      <c r="N18" s="90"/>
      <c r="O18" s="90"/>
      <c r="P18" s="91"/>
      <c r="Q18" s="90"/>
      <c r="R18" s="91"/>
    </row>
    <row r="19" spans="1:18" s="87" customFormat="1" ht="36" customHeight="1">
      <c r="A19" s="85"/>
      <c r="C19" s="92" t="s">
        <v>149</v>
      </c>
      <c r="D19" s="93"/>
      <c r="E19" s="52">
        <v>2</v>
      </c>
      <c r="F19" s="105" t="str">
        <f>IF(E19=4,"Sangat baik",IF(E19=3,"Baik",IF(E19=2,"Perlu ditingkatkan",IF(E19=1,"Perbaikan",IF(E19=0,"Perbaikan mayor")))))</f>
        <v>Perlu ditingkatkan</v>
      </c>
      <c r="G19" s="108"/>
      <c r="H19" s="147"/>
      <c r="I19" s="147"/>
      <c r="J19" s="147"/>
      <c r="K19" s="147"/>
      <c r="M19" s="89"/>
      <c r="N19" s="90"/>
      <c r="O19" s="90"/>
      <c r="P19" s="91"/>
      <c r="Q19" s="90"/>
      <c r="R19" s="91"/>
    </row>
    <row r="20" spans="1:18" s="87" customFormat="1">
      <c r="A20" s="85"/>
      <c r="C20" s="86"/>
      <c r="D20" s="86"/>
      <c r="E20" s="50"/>
      <c r="F20" s="86"/>
      <c r="G20" s="86"/>
      <c r="M20" s="89"/>
      <c r="N20" s="90"/>
      <c r="O20" s="90"/>
      <c r="P20" s="91"/>
      <c r="Q20" s="90"/>
      <c r="R20" s="91"/>
    </row>
    <row r="21" spans="1:18" s="87" customFormat="1">
      <c r="A21" s="85"/>
      <c r="B21" s="83" t="s">
        <v>87</v>
      </c>
      <c r="C21" s="86"/>
      <c r="D21" s="86"/>
      <c r="E21" s="50"/>
      <c r="F21" s="86"/>
      <c r="G21" s="86"/>
      <c r="M21" s="89"/>
      <c r="N21" s="90"/>
      <c r="O21" s="90"/>
      <c r="P21" s="91"/>
      <c r="Q21" s="90"/>
      <c r="R21" s="91"/>
    </row>
    <row r="22" spans="1:18" s="87" customFormat="1" ht="36" customHeight="1">
      <c r="A22" s="85"/>
      <c r="C22" s="97" t="s">
        <v>88</v>
      </c>
      <c r="D22" s="94"/>
      <c r="E22" s="52">
        <v>3</v>
      </c>
      <c r="F22" s="105" t="str">
        <f>IF(E22=4,"Sangat baik",IF(E22=3,"Baik",IF(E22=2,"Perlu ditingkatkan",IF(E22=1,"Perbaikan",IF(E22=0,"Perbaikan mayor")))))</f>
        <v>Baik</v>
      </c>
      <c r="G22" s="105"/>
      <c r="H22" s="147"/>
      <c r="I22" s="147"/>
      <c r="J22" s="147"/>
      <c r="K22" s="147"/>
      <c r="M22" s="89"/>
      <c r="N22" s="90"/>
      <c r="O22" s="90"/>
      <c r="P22" s="91"/>
      <c r="Q22" s="90"/>
      <c r="R22" s="91"/>
    </row>
    <row r="23" spans="1:18" s="87" customFormat="1" ht="36" customHeight="1">
      <c r="A23" s="85"/>
      <c r="C23" s="92" t="s">
        <v>89</v>
      </c>
      <c r="D23" s="94"/>
      <c r="E23" s="52">
        <v>4</v>
      </c>
      <c r="F23" s="105" t="str">
        <f t="shared" ref="F23:F25" si="1">IF(E23=4,"Sangat baik",IF(E23=3,"Baik",IF(E23=2,"Perlu ditingkatkan",IF(E23=1,"Perbaikan",IF(E23=0,"Perbaikan mayor")))))</f>
        <v>Sangat baik</v>
      </c>
      <c r="G23" s="105"/>
      <c r="H23" s="147"/>
      <c r="I23" s="147"/>
      <c r="J23" s="147"/>
      <c r="K23" s="147"/>
      <c r="M23" s="89"/>
      <c r="N23" s="90"/>
      <c r="O23" s="90"/>
      <c r="P23" s="91"/>
      <c r="Q23" s="90"/>
      <c r="R23" s="91"/>
    </row>
    <row r="24" spans="1:18" s="87" customFormat="1" ht="36" customHeight="1">
      <c r="A24" s="85"/>
      <c r="C24" s="97" t="s">
        <v>90</v>
      </c>
      <c r="D24" s="94"/>
      <c r="E24" s="52" t="s">
        <v>72</v>
      </c>
      <c r="F24" s="105" t="b">
        <f t="shared" si="1"/>
        <v>0</v>
      </c>
      <c r="G24" s="105"/>
      <c r="H24" s="147"/>
      <c r="I24" s="147"/>
      <c r="J24" s="147"/>
      <c r="K24" s="147"/>
      <c r="M24" s="89"/>
      <c r="N24" s="90"/>
      <c r="O24" s="90"/>
      <c r="P24" s="91"/>
      <c r="Q24" s="90"/>
      <c r="R24" s="91"/>
    </row>
    <row r="25" spans="1:18" s="87" customFormat="1" ht="36" customHeight="1">
      <c r="A25" s="85"/>
      <c r="C25" s="92" t="s">
        <v>91</v>
      </c>
      <c r="D25" s="94"/>
      <c r="E25" s="52">
        <v>0</v>
      </c>
      <c r="F25" s="105" t="str">
        <f t="shared" si="1"/>
        <v>Perbaikan mayor</v>
      </c>
      <c r="G25" s="105"/>
      <c r="H25" s="147"/>
      <c r="I25" s="147"/>
      <c r="J25" s="147"/>
      <c r="K25" s="147"/>
      <c r="M25" s="89"/>
      <c r="N25" s="90"/>
      <c r="O25" s="90"/>
      <c r="P25" s="91"/>
      <c r="Q25" s="90"/>
      <c r="R25" s="91"/>
    </row>
    <row r="26" spans="1:18" s="82" customFormat="1">
      <c r="A26" s="83"/>
      <c r="C26" s="100" t="s">
        <v>1</v>
      </c>
      <c r="D26" s="181"/>
      <c r="E26" s="163">
        <f>AVERAGE(E16:E25)</f>
        <v>1.6666666666666667</v>
      </c>
      <c r="F26" s="86"/>
      <c r="G26" s="162">
        <f>SUM(E16:E25)</f>
        <v>10</v>
      </c>
      <c r="M26" s="79"/>
      <c r="N26" s="81"/>
      <c r="O26" s="81"/>
      <c r="P26" s="80"/>
      <c r="Q26" s="81"/>
      <c r="R26" s="80"/>
    </row>
    <row r="27" spans="1:18" s="82" customFormat="1">
      <c r="A27" s="83"/>
      <c r="C27" s="84"/>
      <c r="D27" s="86"/>
      <c r="E27" s="50"/>
      <c r="F27" s="86"/>
      <c r="G27" s="86"/>
      <c r="M27" s="79"/>
      <c r="N27" s="81"/>
      <c r="O27" s="81"/>
      <c r="P27" s="80"/>
      <c r="Q27" s="81"/>
      <c r="R27" s="80"/>
    </row>
    <row r="28" spans="1:18" s="82" customFormat="1">
      <c r="A28" s="83" t="s">
        <v>61</v>
      </c>
      <c r="C28" s="84"/>
      <c r="D28" s="86"/>
      <c r="E28" s="50"/>
      <c r="F28" s="86"/>
      <c r="G28" s="86"/>
      <c r="M28" s="79"/>
      <c r="N28" s="81"/>
      <c r="O28" s="81"/>
      <c r="P28" s="80"/>
      <c r="Q28" s="81"/>
      <c r="R28" s="80"/>
    </row>
    <row r="29" spans="1:18" s="82" customFormat="1">
      <c r="A29" s="83"/>
      <c r="B29" s="83" t="s">
        <v>92</v>
      </c>
      <c r="C29" s="84"/>
      <c r="D29" s="86"/>
      <c r="E29" s="50"/>
      <c r="F29" s="86"/>
      <c r="G29" s="86"/>
      <c r="M29" s="79"/>
      <c r="N29" s="81"/>
      <c r="O29" s="81"/>
      <c r="P29" s="80"/>
      <c r="Q29" s="81"/>
      <c r="R29" s="80"/>
    </row>
    <row r="30" spans="1:18" s="82" customFormat="1" ht="36" customHeight="1">
      <c r="A30" s="83"/>
      <c r="C30" s="97" t="s">
        <v>240</v>
      </c>
      <c r="D30" s="94"/>
      <c r="E30" s="52">
        <v>2</v>
      </c>
      <c r="F30" s="133" t="str">
        <f>IF(E30=4,"Sangat baik",IF(E30=3,"Baik",IF(E30=2,"Perlu ditingkatkan",IF(E30=1,"Perbaikan",IF(E30=0,"Perbaikan mayor")))))</f>
        <v>Perlu ditingkatkan</v>
      </c>
      <c r="G30" s="134"/>
      <c r="H30" s="148"/>
      <c r="I30" s="148"/>
      <c r="J30" s="148"/>
      <c r="K30" s="148"/>
      <c r="M30" s="79"/>
      <c r="N30" s="81"/>
      <c r="O30" s="81"/>
      <c r="P30" s="80"/>
      <c r="Q30" s="81"/>
      <c r="R30" s="80"/>
    </row>
    <row r="31" spans="1:18" s="82" customFormat="1" ht="36" customHeight="1">
      <c r="A31" s="83"/>
      <c r="C31" s="97" t="s">
        <v>241</v>
      </c>
      <c r="D31" s="94"/>
      <c r="E31" s="52">
        <v>3</v>
      </c>
      <c r="F31" s="133" t="str">
        <f>IF(E31=4,"Sangat baik",IF(E31=3,"Baik",IF(E31=2,"Perlu ditingkatkan",IF(E31=1,"Perbaikan",IF(E31=0,"Perbaikan mayor")))))</f>
        <v>Baik</v>
      </c>
      <c r="G31" s="134"/>
      <c r="H31" s="148"/>
      <c r="I31" s="148"/>
      <c r="J31" s="148"/>
      <c r="K31" s="148"/>
      <c r="M31" s="79"/>
      <c r="N31" s="81"/>
      <c r="O31" s="81"/>
      <c r="P31" s="80"/>
      <c r="Q31" s="81"/>
      <c r="R31" s="80"/>
    </row>
    <row r="32" spans="1:18" s="82" customFormat="1" ht="36" customHeight="1">
      <c r="A32" s="83"/>
      <c r="C32" s="132" t="s">
        <v>242</v>
      </c>
      <c r="D32" s="94"/>
      <c r="E32" s="52">
        <v>4</v>
      </c>
      <c r="F32" s="133" t="str">
        <f t="shared" ref="F32:F33" si="2">IF(E32=4,"Sangat baik",IF(E32=3,"Baik",IF(E32=2,"Perlu ditingkatkan",IF(E32=1,"Perbaikan",IF(E32=0,"Perbaikan mayor")))))</f>
        <v>Sangat baik</v>
      </c>
      <c r="G32" s="134"/>
      <c r="H32" s="148"/>
      <c r="I32" s="148"/>
      <c r="J32" s="148"/>
      <c r="K32" s="148"/>
      <c r="M32" s="79"/>
      <c r="N32" s="81"/>
      <c r="O32" s="81"/>
      <c r="P32" s="80"/>
      <c r="Q32" s="81"/>
      <c r="R32" s="80"/>
    </row>
    <row r="33" spans="1:18" s="82" customFormat="1" ht="36" customHeight="1">
      <c r="A33" s="83"/>
      <c r="C33" s="132" t="s">
        <v>243</v>
      </c>
      <c r="D33" s="94"/>
      <c r="E33" s="52" t="s">
        <v>72</v>
      </c>
      <c r="F33" s="133" t="b">
        <f t="shared" si="2"/>
        <v>0</v>
      </c>
      <c r="G33" s="134"/>
      <c r="H33" s="148"/>
      <c r="I33" s="148"/>
      <c r="J33" s="148"/>
      <c r="K33" s="148"/>
      <c r="M33" s="79"/>
      <c r="N33" s="81"/>
      <c r="O33" s="81"/>
      <c r="P33" s="80"/>
      <c r="Q33" s="81"/>
      <c r="R33" s="80"/>
    </row>
    <row r="34" spans="1:18" s="82" customFormat="1">
      <c r="A34" s="83"/>
      <c r="C34" s="84"/>
      <c r="D34" s="86"/>
      <c r="E34" s="50"/>
      <c r="F34" s="86"/>
      <c r="G34" s="86"/>
      <c r="M34" s="79"/>
      <c r="N34" s="81"/>
      <c r="O34" s="81"/>
      <c r="P34" s="80"/>
      <c r="Q34" s="81"/>
      <c r="R34" s="80"/>
    </row>
    <row r="35" spans="1:18" s="82" customFormat="1">
      <c r="A35" s="83"/>
      <c r="B35" s="83" t="s">
        <v>93</v>
      </c>
      <c r="C35" s="84"/>
      <c r="D35" s="86"/>
      <c r="E35" s="50" t="s">
        <v>72</v>
      </c>
      <c r="F35" s="86"/>
      <c r="G35" s="86"/>
      <c r="M35" s="79"/>
      <c r="N35" s="81"/>
      <c r="O35" s="81"/>
      <c r="P35" s="80"/>
      <c r="Q35" s="81"/>
      <c r="R35" s="80"/>
    </row>
    <row r="36" spans="1:18" s="82" customFormat="1" ht="48" customHeight="1">
      <c r="A36" s="83"/>
      <c r="B36" s="83"/>
      <c r="C36" s="97" t="s">
        <v>244</v>
      </c>
      <c r="D36" s="182"/>
      <c r="E36" s="52">
        <v>0</v>
      </c>
      <c r="F36" s="133" t="str">
        <f>IF(E36=4,"Sangat baik",IF(E36=3,"Baik",IF(E36=2,"Perlu ditingkatkan",IF(E36=1,"Perbaikan",IF(E36=0,"Perbaikan mayor")))))</f>
        <v>Perbaikan mayor</v>
      </c>
      <c r="G36" s="92"/>
      <c r="H36" s="148"/>
      <c r="I36" s="148"/>
      <c r="J36" s="148"/>
      <c r="K36" s="148"/>
      <c r="M36" s="79"/>
      <c r="N36" s="81"/>
      <c r="O36" s="81"/>
      <c r="P36" s="80"/>
      <c r="Q36" s="81"/>
      <c r="R36" s="80"/>
    </row>
    <row r="37" spans="1:18" s="82" customFormat="1" ht="36" customHeight="1">
      <c r="A37" s="83"/>
      <c r="C37" s="97" t="s">
        <v>245</v>
      </c>
      <c r="D37" s="94"/>
      <c r="E37" s="52">
        <v>1</v>
      </c>
      <c r="F37" s="133" t="str">
        <f t="shared" ref="F37:F39" si="3">IF(E37=4,"Sangat baik",IF(E37=3,"Baik",IF(E37=2,"Perlu ditingkatkan",IF(E37=1,"Perbaikan",IF(E37=0,"Perbaikan mayor")))))</f>
        <v>Perbaikan</v>
      </c>
      <c r="G37" s="133"/>
      <c r="H37" s="148"/>
      <c r="I37" s="148"/>
      <c r="J37" s="148"/>
      <c r="K37" s="148"/>
      <c r="M37" s="79"/>
      <c r="N37" s="81"/>
      <c r="O37" s="81"/>
      <c r="P37" s="80"/>
      <c r="Q37" s="81"/>
      <c r="R37" s="80"/>
    </row>
    <row r="38" spans="1:18" s="82" customFormat="1" ht="48" customHeight="1">
      <c r="A38" s="83"/>
      <c r="C38" s="97" t="s">
        <v>246</v>
      </c>
      <c r="D38" s="94"/>
      <c r="E38" s="52">
        <v>2</v>
      </c>
      <c r="F38" s="133" t="str">
        <f t="shared" si="3"/>
        <v>Perlu ditingkatkan</v>
      </c>
      <c r="G38" s="133"/>
      <c r="H38" s="148"/>
      <c r="I38" s="148"/>
      <c r="J38" s="148"/>
      <c r="K38" s="148"/>
      <c r="M38" s="79"/>
      <c r="N38" s="81"/>
      <c r="O38" s="81"/>
      <c r="P38" s="80"/>
      <c r="Q38" s="81"/>
      <c r="R38" s="80"/>
    </row>
    <row r="39" spans="1:18" s="82" customFormat="1" ht="63" customHeight="1">
      <c r="A39" s="83"/>
      <c r="C39" s="97" t="s">
        <v>247</v>
      </c>
      <c r="D39" s="94"/>
      <c r="E39" s="52">
        <v>3</v>
      </c>
      <c r="F39" s="133" t="str">
        <f t="shared" si="3"/>
        <v>Baik</v>
      </c>
      <c r="G39" s="133"/>
      <c r="H39" s="148"/>
      <c r="I39" s="148"/>
      <c r="J39" s="148"/>
      <c r="K39" s="148"/>
      <c r="M39" s="79"/>
      <c r="N39" s="81"/>
      <c r="O39" s="81"/>
      <c r="P39" s="80"/>
      <c r="Q39" s="81"/>
      <c r="R39" s="80"/>
    </row>
    <row r="40" spans="1:18" s="82" customFormat="1">
      <c r="A40" s="83"/>
      <c r="C40" s="84"/>
      <c r="D40" s="86"/>
      <c r="E40" s="50"/>
      <c r="F40" s="86"/>
      <c r="G40" s="86"/>
      <c r="M40" s="79"/>
      <c r="N40" s="81"/>
      <c r="O40" s="81"/>
      <c r="P40" s="80"/>
      <c r="Q40" s="81"/>
      <c r="R40" s="80"/>
    </row>
    <row r="41" spans="1:18" s="82" customFormat="1">
      <c r="A41" s="83"/>
      <c r="B41" s="83" t="s">
        <v>94</v>
      </c>
      <c r="C41" s="84"/>
      <c r="D41" s="86"/>
      <c r="E41" s="50"/>
      <c r="F41" s="86"/>
      <c r="G41" s="86"/>
      <c r="M41" s="79"/>
      <c r="N41" s="81"/>
      <c r="O41" s="81"/>
      <c r="P41" s="80"/>
      <c r="Q41" s="81"/>
      <c r="R41" s="80"/>
    </row>
    <row r="42" spans="1:18" s="82" customFormat="1" ht="36" customHeight="1">
      <c r="A42" s="83"/>
      <c r="B42" s="83"/>
      <c r="C42" s="101" t="s">
        <v>248</v>
      </c>
      <c r="D42" s="94"/>
      <c r="E42" s="52">
        <v>4</v>
      </c>
      <c r="F42" s="105" t="str">
        <f t="shared" ref="F42:F43" si="4">IF(E42=4,"Sangat baik",IF(E42=3,"Baik",IF(E42=2,"Perlu ditingkatkan",IF(E42=1,"Perbaikan",IF(E42=0,"Perbaikan mayor")))))</f>
        <v>Sangat baik</v>
      </c>
      <c r="G42" s="86"/>
      <c r="H42" s="148"/>
      <c r="I42" s="148"/>
      <c r="J42" s="148"/>
      <c r="K42" s="148"/>
      <c r="M42" s="79"/>
      <c r="N42" s="81"/>
      <c r="O42" s="81"/>
      <c r="P42" s="80"/>
      <c r="Q42" s="81"/>
      <c r="R42" s="80"/>
    </row>
    <row r="43" spans="1:18" s="82" customFormat="1" ht="36" customHeight="1">
      <c r="A43" s="83"/>
      <c r="C43" s="97" t="s">
        <v>152</v>
      </c>
      <c r="D43" s="94"/>
      <c r="E43" s="52" t="s">
        <v>72</v>
      </c>
      <c r="F43" s="105" t="b">
        <f t="shared" si="4"/>
        <v>0</v>
      </c>
      <c r="G43" s="108"/>
      <c r="H43" s="148"/>
      <c r="I43" s="148"/>
      <c r="J43" s="148"/>
      <c r="K43" s="148"/>
      <c r="M43" s="79"/>
      <c r="N43" s="81"/>
      <c r="O43" s="81"/>
      <c r="P43" s="80"/>
      <c r="Q43" s="81"/>
      <c r="R43" s="80"/>
    </row>
    <row r="44" spans="1:18" s="82" customFormat="1" ht="19.5" customHeight="1">
      <c r="A44" s="83"/>
      <c r="C44" s="100" t="s">
        <v>1</v>
      </c>
      <c r="D44" s="181"/>
      <c r="E44" s="163">
        <f>AVERAGE(E30:E43)</f>
        <v>2.375</v>
      </c>
      <c r="F44" s="86"/>
      <c r="G44" s="162">
        <f>SUM(E30:E43)</f>
        <v>19</v>
      </c>
      <c r="M44" s="79"/>
      <c r="N44" s="81"/>
      <c r="O44" s="81"/>
      <c r="P44" s="80"/>
      <c r="Q44" s="81"/>
      <c r="R44" s="80"/>
    </row>
    <row r="45" spans="1:18" s="82" customFormat="1">
      <c r="A45" s="83"/>
      <c r="C45" s="84"/>
      <c r="D45" s="86"/>
      <c r="E45" s="50"/>
      <c r="F45" s="86"/>
      <c r="G45" s="86"/>
      <c r="M45" s="79"/>
      <c r="N45" s="81"/>
      <c r="O45" s="81"/>
      <c r="P45" s="80"/>
      <c r="Q45" s="81"/>
      <c r="R45" s="80"/>
    </row>
    <row r="46" spans="1:18" s="82" customFormat="1">
      <c r="A46" s="83" t="s">
        <v>69</v>
      </c>
      <c r="C46" s="84"/>
      <c r="D46" s="86"/>
      <c r="E46" s="50"/>
      <c r="F46" s="86"/>
      <c r="G46" s="86"/>
      <c r="M46" s="79"/>
      <c r="N46" s="81"/>
      <c r="O46" s="81"/>
      <c r="P46" s="80"/>
      <c r="Q46" s="81"/>
      <c r="R46" s="80"/>
    </row>
    <row r="47" spans="1:18" s="82" customFormat="1">
      <c r="A47" s="83"/>
      <c r="B47" s="83" t="s">
        <v>95</v>
      </c>
      <c r="C47" s="84"/>
      <c r="D47" s="86"/>
      <c r="E47" s="50"/>
      <c r="F47" s="86"/>
      <c r="G47" s="86"/>
      <c r="M47" s="79"/>
      <c r="N47" s="81"/>
      <c r="O47" s="81"/>
      <c r="P47" s="80"/>
      <c r="Q47" s="81"/>
      <c r="R47" s="80"/>
    </row>
    <row r="48" spans="1:18" s="87" customFormat="1" ht="48" customHeight="1">
      <c r="A48" s="85"/>
      <c r="C48" s="92" t="s">
        <v>153</v>
      </c>
      <c r="D48" s="94"/>
      <c r="E48" s="52">
        <v>0</v>
      </c>
      <c r="F48" s="105" t="str">
        <f t="shared" ref="F48:F65" si="5">IF(E48=4,"Sangat baik",IF(E48=3,"Baik",IF(E48=2,"Perlu ditingkatkan",IF(E48=1,"Perbaikan",IF(E48=0,"Perbaikan mayor")))))</f>
        <v>Perbaikan mayor</v>
      </c>
      <c r="G48" s="108"/>
      <c r="H48" s="147"/>
      <c r="I48" s="147"/>
      <c r="J48" s="147"/>
      <c r="K48" s="147"/>
      <c r="M48" s="89"/>
      <c r="N48" s="90"/>
      <c r="O48" s="90"/>
      <c r="P48" s="91"/>
      <c r="Q48" s="90"/>
      <c r="R48" s="91"/>
    </row>
    <row r="49" spans="1:18" s="87" customFormat="1" ht="36" customHeight="1">
      <c r="A49" s="85"/>
      <c r="C49" s="92" t="s">
        <v>154</v>
      </c>
      <c r="D49" s="94"/>
      <c r="E49" s="52">
        <v>1</v>
      </c>
      <c r="F49" s="105" t="str">
        <f t="shared" si="5"/>
        <v>Perbaikan</v>
      </c>
      <c r="G49" s="108"/>
      <c r="H49" s="147"/>
      <c r="I49" s="147"/>
      <c r="J49" s="147"/>
      <c r="K49" s="147"/>
      <c r="M49" s="89"/>
      <c r="N49" s="90"/>
      <c r="O49" s="90"/>
      <c r="P49" s="91"/>
      <c r="Q49" s="90"/>
      <c r="R49" s="91"/>
    </row>
    <row r="50" spans="1:18" s="87" customFormat="1" ht="48" customHeight="1">
      <c r="A50" s="85"/>
      <c r="C50" s="92" t="s">
        <v>155</v>
      </c>
      <c r="D50" s="94"/>
      <c r="E50" s="52">
        <v>2</v>
      </c>
      <c r="F50" s="105" t="str">
        <f t="shared" si="5"/>
        <v>Perlu ditingkatkan</v>
      </c>
      <c r="G50" s="108"/>
      <c r="H50" s="147"/>
      <c r="I50" s="147"/>
      <c r="J50" s="147"/>
      <c r="K50" s="147"/>
      <c r="M50" s="89"/>
      <c r="N50" s="90"/>
      <c r="O50" s="90"/>
      <c r="P50" s="91"/>
      <c r="Q50" s="90"/>
      <c r="R50" s="91"/>
    </row>
    <row r="51" spans="1:18" s="87" customFormat="1" ht="36" customHeight="1">
      <c r="A51" s="85"/>
      <c r="C51" s="92" t="s">
        <v>156</v>
      </c>
      <c r="D51" s="94"/>
      <c r="E51" s="52">
        <v>3</v>
      </c>
      <c r="F51" s="105" t="str">
        <f t="shared" si="5"/>
        <v>Baik</v>
      </c>
      <c r="G51" s="108"/>
      <c r="H51" s="147"/>
      <c r="I51" s="147"/>
      <c r="J51" s="147"/>
      <c r="K51" s="147"/>
      <c r="M51" s="89"/>
      <c r="N51" s="90"/>
      <c r="O51" s="90"/>
      <c r="P51" s="91"/>
      <c r="Q51" s="90"/>
      <c r="R51" s="91"/>
    </row>
    <row r="52" spans="1:18" s="87" customFormat="1" ht="36" customHeight="1">
      <c r="A52" s="85"/>
      <c r="C52" s="92" t="s">
        <v>166</v>
      </c>
      <c r="D52" s="94"/>
      <c r="E52" s="52">
        <v>4</v>
      </c>
      <c r="F52" s="105" t="str">
        <f t="shared" si="5"/>
        <v>Sangat baik</v>
      </c>
      <c r="G52" s="108"/>
      <c r="H52" s="147"/>
      <c r="I52" s="147"/>
      <c r="J52" s="147"/>
      <c r="K52" s="147"/>
      <c r="M52" s="89"/>
      <c r="N52" s="90"/>
      <c r="O52" s="90"/>
      <c r="P52" s="91"/>
      <c r="Q52" s="90"/>
      <c r="R52" s="91"/>
    </row>
    <row r="53" spans="1:18" s="87" customFormat="1" ht="48" customHeight="1">
      <c r="A53" s="85"/>
      <c r="C53" s="92" t="s">
        <v>157</v>
      </c>
      <c r="D53" s="94"/>
      <c r="E53" s="52" t="s">
        <v>72</v>
      </c>
      <c r="F53" s="105" t="b">
        <f t="shared" si="5"/>
        <v>0</v>
      </c>
      <c r="G53" s="108"/>
      <c r="H53" s="147"/>
      <c r="I53" s="147"/>
      <c r="J53" s="147"/>
      <c r="K53" s="147"/>
      <c r="M53" s="89"/>
      <c r="N53" s="90"/>
      <c r="O53" s="90"/>
      <c r="P53" s="91"/>
      <c r="Q53" s="90"/>
      <c r="R53" s="91"/>
    </row>
    <row r="54" spans="1:18" s="87" customFormat="1" ht="36" customHeight="1">
      <c r="A54" s="85"/>
      <c r="C54" s="92" t="s">
        <v>158</v>
      </c>
      <c r="D54" s="94"/>
      <c r="E54" s="52">
        <v>0</v>
      </c>
      <c r="F54" s="105" t="str">
        <f t="shared" si="5"/>
        <v>Perbaikan mayor</v>
      </c>
      <c r="G54" s="108"/>
      <c r="H54" s="147"/>
      <c r="I54" s="147"/>
      <c r="J54" s="147"/>
      <c r="K54" s="147"/>
      <c r="M54" s="89"/>
      <c r="N54" s="90"/>
      <c r="O54" s="90"/>
      <c r="P54" s="91"/>
      <c r="Q54" s="90"/>
      <c r="R54" s="91"/>
    </row>
    <row r="55" spans="1:18" s="87" customFormat="1" ht="21" customHeight="1">
      <c r="A55" s="85"/>
      <c r="B55" s="198" t="s">
        <v>96</v>
      </c>
      <c r="C55" s="199"/>
      <c r="D55" s="149"/>
      <c r="E55" s="172"/>
      <c r="F55" s="151"/>
      <c r="G55" s="152"/>
      <c r="H55" s="150"/>
      <c r="M55" s="89"/>
      <c r="N55" s="90"/>
      <c r="O55" s="90"/>
      <c r="P55" s="91"/>
      <c r="Q55" s="90"/>
      <c r="R55" s="91"/>
    </row>
    <row r="56" spans="1:18" s="87" customFormat="1" ht="36" customHeight="1">
      <c r="A56" s="85"/>
      <c r="B56" s="135"/>
      <c r="C56" s="92" t="s">
        <v>159</v>
      </c>
      <c r="D56" s="94"/>
      <c r="E56" s="52">
        <v>1</v>
      </c>
      <c r="F56" s="105" t="str">
        <f>IF(E56=4,"Sangat baik",IF(E56=3,"Baik",IF(E56=2,"Perlu ditingkatkan",IF(E56=1,"Perbaikan",IF(E56=0,"Perbaikan mayor")))))</f>
        <v>Perbaikan</v>
      </c>
      <c r="G56" s="105"/>
      <c r="H56" s="147"/>
      <c r="I56" s="147"/>
      <c r="J56" s="147"/>
      <c r="K56" s="147"/>
      <c r="M56" s="89"/>
      <c r="N56" s="90"/>
      <c r="O56" s="90"/>
      <c r="P56" s="91"/>
      <c r="Q56" s="90"/>
      <c r="R56" s="91"/>
    </row>
    <row r="57" spans="1:18" s="87" customFormat="1" ht="36" customHeight="1">
      <c r="A57" s="85"/>
      <c r="C57" s="92" t="s">
        <v>160</v>
      </c>
      <c r="D57" s="94"/>
      <c r="E57" s="52">
        <v>2</v>
      </c>
      <c r="F57" s="105" t="str">
        <f>IF(E57=4,"Sangat baik",IF(E57=3,"Baik",IF(E57=2,"Perlu ditingkatkan",IF(E57=1,"Perbaikan",IF(E57=0,"Perbaikan mayor")))))</f>
        <v>Perlu ditingkatkan</v>
      </c>
      <c r="G57" s="105"/>
      <c r="H57" s="147"/>
      <c r="I57" s="147"/>
      <c r="J57" s="147"/>
      <c r="K57" s="147"/>
      <c r="M57" s="89"/>
      <c r="N57" s="90"/>
      <c r="O57" s="90"/>
      <c r="P57" s="91"/>
      <c r="Q57" s="90"/>
      <c r="R57" s="91"/>
    </row>
    <row r="58" spans="1:18" s="87" customFormat="1" ht="36" customHeight="1">
      <c r="A58" s="85"/>
      <c r="C58" s="97" t="s">
        <v>161</v>
      </c>
      <c r="D58" s="94"/>
      <c r="E58" s="52">
        <v>3</v>
      </c>
      <c r="F58" s="105" t="str">
        <f t="shared" si="5"/>
        <v>Baik</v>
      </c>
      <c r="G58" s="105"/>
      <c r="H58" s="147"/>
      <c r="I58" s="147"/>
      <c r="J58" s="147"/>
      <c r="K58" s="147"/>
      <c r="M58" s="89"/>
      <c r="N58" s="90"/>
      <c r="O58" s="90"/>
      <c r="P58" s="91"/>
      <c r="Q58" s="90"/>
      <c r="R58" s="91"/>
    </row>
    <row r="59" spans="1:18" s="87" customFormat="1" ht="19.5" customHeight="1">
      <c r="A59" s="85"/>
      <c r="B59" s="198" t="s">
        <v>97</v>
      </c>
      <c r="C59" s="200"/>
      <c r="D59" s="153"/>
      <c r="E59" s="173" t="s">
        <v>72</v>
      </c>
      <c r="F59" s="154"/>
      <c r="G59" s="134"/>
      <c r="M59" s="89"/>
      <c r="N59" s="90"/>
      <c r="O59" s="90"/>
      <c r="P59" s="91"/>
      <c r="Q59" s="90"/>
      <c r="R59" s="91"/>
    </row>
    <row r="60" spans="1:18" s="87" customFormat="1" ht="36" customHeight="1">
      <c r="A60" s="85"/>
      <c r="B60" s="135"/>
      <c r="C60" s="92" t="s">
        <v>162</v>
      </c>
      <c r="D60" s="94"/>
      <c r="E60" s="52">
        <v>4</v>
      </c>
      <c r="F60" s="105" t="str">
        <f t="shared" ref="F60" si="6">IF(E60=4,"Sangat baik",IF(E60=3,"Baik",IF(E60=2,"Perlu ditingkatkan",IF(E60=1,"Perbaikan",IF(E60=0,"Perbaikan mayor")))))</f>
        <v>Sangat baik</v>
      </c>
      <c r="G60" s="105"/>
      <c r="H60" s="147"/>
      <c r="I60" s="147"/>
      <c r="J60" s="147"/>
      <c r="K60" s="147"/>
      <c r="M60" s="89"/>
      <c r="N60" s="90"/>
      <c r="O60" s="90"/>
      <c r="P60" s="91"/>
      <c r="Q60" s="90"/>
      <c r="R60" s="91"/>
    </row>
    <row r="61" spans="1:18" s="87" customFormat="1" ht="36" customHeight="1">
      <c r="A61" s="85"/>
      <c r="C61" s="97" t="s">
        <v>163</v>
      </c>
      <c r="D61" s="94"/>
      <c r="E61" s="52" t="s">
        <v>72</v>
      </c>
      <c r="F61" s="105" t="b">
        <f t="shared" si="5"/>
        <v>0</v>
      </c>
      <c r="G61" s="105"/>
      <c r="H61" s="147"/>
      <c r="I61" s="147"/>
      <c r="J61" s="147"/>
      <c r="K61" s="147"/>
      <c r="M61" s="89"/>
      <c r="N61" s="90"/>
      <c r="O61" s="90"/>
      <c r="P61" s="91"/>
      <c r="Q61" s="90"/>
      <c r="R61" s="91"/>
    </row>
    <row r="62" spans="1:18" s="87" customFormat="1" ht="36" customHeight="1">
      <c r="A62" s="85"/>
      <c r="C62" s="97" t="s">
        <v>164</v>
      </c>
      <c r="D62" s="94"/>
      <c r="E62" s="52">
        <v>0</v>
      </c>
      <c r="F62" s="105" t="str">
        <f t="shared" si="5"/>
        <v>Perbaikan mayor</v>
      </c>
      <c r="G62" s="105"/>
      <c r="H62" s="147"/>
      <c r="I62" s="147"/>
      <c r="J62" s="147"/>
      <c r="K62" s="147"/>
      <c r="M62" s="89"/>
      <c r="N62" s="90"/>
      <c r="O62" s="90"/>
      <c r="P62" s="91"/>
      <c r="Q62" s="90"/>
      <c r="R62" s="91"/>
    </row>
    <row r="63" spans="1:18" s="87" customFormat="1" ht="36" customHeight="1">
      <c r="A63" s="85"/>
      <c r="C63" s="97" t="s">
        <v>165</v>
      </c>
      <c r="D63" s="94"/>
      <c r="E63" s="52">
        <v>1</v>
      </c>
      <c r="F63" s="105" t="str">
        <f t="shared" si="5"/>
        <v>Perbaikan</v>
      </c>
      <c r="G63" s="105"/>
      <c r="H63" s="147"/>
      <c r="I63" s="147"/>
      <c r="J63" s="147"/>
      <c r="K63" s="147"/>
      <c r="M63" s="89"/>
      <c r="N63" s="90"/>
      <c r="O63" s="90"/>
      <c r="P63" s="91"/>
      <c r="Q63" s="90"/>
      <c r="R63" s="91"/>
    </row>
    <row r="64" spans="1:18" s="87" customFormat="1" ht="36" customHeight="1">
      <c r="A64" s="85"/>
      <c r="C64" s="97" t="s">
        <v>167</v>
      </c>
      <c r="D64" s="94"/>
      <c r="E64" s="52">
        <v>2</v>
      </c>
      <c r="F64" s="105" t="str">
        <f t="shared" si="5"/>
        <v>Perlu ditingkatkan</v>
      </c>
      <c r="G64" s="105"/>
      <c r="H64" s="147"/>
      <c r="I64" s="147"/>
      <c r="J64" s="147"/>
      <c r="K64" s="147"/>
      <c r="M64" s="89"/>
      <c r="N64" s="90"/>
      <c r="O64" s="90"/>
      <c r="P64" s="91"/>
      <c r="Q64" s="90"/>
      <c r="R64" s="91"/>
    </row>
    <row r="65" spans="1:18" s="87" customFormat="1" ht="36" customHeight="1">
      <c r="A65" s="85"/>
      <c r="C65" s="97" t="s">
        <v>168</v>
      </c>
      <c r="D65" s="94"/>
      <c r="E65" s="52">
        <v>3</v>
      </c>
      <c r="F65" s="105" t="str">
        <f t="shared" si="5"/>
        <v>Baik</v>
      </c>
      <c r="G65" s="105"/>
      <c r="H65" s="147"/>
      <c r="I65" s="147"/>
      <c r="J65" s="147"/>
      <c r="K65" s="147"/>
      <c r="M65" s="89"/>
      <c r="N65" s="90"/>
      <c r="O65" s="90"/>
      <c r="P65" s="91"/>
      <c r="Q65" s="90"/>
      <c r="R65" s="91"/>
    </row>
    <row r="66" spans="1:18" s="82" customFormat="1">
      <c r="A66" s="83"/>
      <c r="B66" s="99"/>
      <c r="C66" s="100" t="s">
        <v>1</v>
      </c>
      <c r="D66" s="181"/>
      <c r="E66" s="163">
        <f>AVERAGE(E48:E65)</f>
        <v>1.8571428571428572</v>
      </c>
      <c r="F66" s="86"/>
      <c r="G66" s="162">
        <f>SUM(E48:E65)</f>
        <v>26</v>
      </c>
      <c r="M66" s="79"/>
      <c r="N66" s="81"/>
      <c r="O66" s="81"/>
      <c r="P66" s="80"/>
      <c r="Q66" s="81"/>
      <c r="R66" s="80"/>
    </row>
    <row r="67" spans="1:18" s="82" customFormat="1">
      <c r="A67" s="83"/>
      <c r="C67" s="84"/>
      <c r="D67" s="86"/>
      <c r="E67" s="50"/>
      <c r="F67" s="86"/>
      <c r="G67" s="86"/>
      <c r="M67" s="79"/>
      <c r="N67" s="81"/>
      <c r="O67" s="81"/>
      <c r="P67" s="80"/>
      <c r="Q67" s="81"/>
      <c r="R67" s="80"/>
    </row>
    <row r="68" spans="1:18" s="82" customFormat="1">
      <c r="A68" s="83" t="s">
        <v>71</v>
      </c>
      <c r="C68" s="84"/>
      <c r="D68" s="86"/>
      <c r="E68" s="50"/>
      <c r="F68" s="86"/>
      <c r="G68" s="86"/>
      <c r="M68" s="79"/>
      <c r="N68" s="81"/>
      <c r="O68" s="81"/>
      <c r="P68" s="80"/>
      <c r="Q68" s="81"/>
      <c r="R68" s="80"/>
    </row>
    <row r="69" spans="1:18" s="82" customFormat="1">
      <c r="A69" s="83"/>
      <c r="B69" s="83" t="s">
        <v>98</v>
      </c>
      <c r="C69" s="84"/>
      <c r="D69" s="86"/>
      <c r="E69" s="50"/>
      <c r="F69" s="86"/>
      <c r="G69" s="86"/>
      <c r="M69" s="79"/>
      <c r="N69" s="81"/>
      <c r="O69" s="81"/>
      <c r="P69" s="80"/>
      <c r="Q69" s="81"/>
      <c r="R69" s="80"/>
    </row>
    <row r="70" spans="1:18" s="82" customFormat="1" ht="50.25" customHeight="1">
      <c r="A70" s="83"/>
      <c r="C70" s="97" t="s">
        <v>169</v>
      </c>
      <c r="D70" s="94"/>
      <c r="E70" s="52">
        <v>4</v>
      </c>
      <c r="F70" s="105" t="str">
        <f t="shared" ref="F70:F75" si="7">IF(E70=4,"Sangat baik",IF(E70=3,"Baik",IF(E70=2,"Perlu ditingkatkan",IF(E70=1,"Perbaikan",IF(E70=0,"Perbaikan mayor")))))</f>
        <v>Sangat baik</v>
      </c>
      <c r="G70" s="108"/>
      <c r="H70" s="148"/>
      <c r="I70" s="148"/>
      <c r="J70" s="148"/>
      <c r="K70" s="148"/>
      <c r="M70" s="79"/>
      <c r="N70" s="81"/>
      <c r="O70" s="81"/>
      <c r="P70" s="80"/>
      <c r="Q70" s="81"/>
      <c r="R70" s="80"/>
    </row>
    <row r="71" spans="1:18" s="82" customFormat="1" ht="36" customHeight="1">
      <c r="A71" s="83"/>
      <c r="C71" s="97" t="s">
        <v>170</v>
      </c>
      <c r="D71" s="94"/>
      <c r="E71" s="52" t="s">
        <v>72</v>
      </c>
      <c r="F71" s="105" t="b">
        <f t="shared" si="7"/>
        <v>0</v>
      </c>
      <c r="G71" s="108"/>
      <c r="H71" s="148"/>
      <c r="I71" s="148"/>
      <c r="J71" s="148"/>
      <c r="K71" s="148"/>
      <c r="M71" s="79"/>
      <c r="N71" s="81"/>
      <c r="O71" s="81"/>
      <c r="P71" s="80"/>
      <c r="Q71" s="81"/>
      <c r="R71" s="80"/>
    </row>
    <row r="72" spans="1:18" s="82" customFormat="1" ht="53.25" customHeight="1">
      <c r="A72" s="83"/>
      <c r="C72" s="97" t="s">
        <v>171</v>
      </c>
      <c r="D72" s="94"/>
      <c r="E72" s="52">
        <v>0</v>
      </c>
      <c r="F72" s="105" t="str">
        <f t="shared" si="7"/>
        <v>Perbaikan mayor</v>
      </c>
      <c r="G72" s="108"/>
      <c r="H72" s="148"/>
      <c r="I72" s="148"/>
      <c r="J72" s="148"/>
      <c r="K72" s="148"/>
      <c r="M72" s="79"/>
      <c r="N72" s="81"/>
      <c r="O72" s="81"/>
      <c r="P72" s="80"/>
      <c r="Q72" s="81"/>
      <c r="R72" s="80"/>
    </row>
    <row r="73" spans="1:18" s="82" customFormat="1" ht="51" customHeight="1">
      <c r="A73" s="83"/>
      <c r="C73" s="97" t="s">
        <v>172</v>
      </c>
      <c r="D73" s="94"/>
      <c r="E73" s="52">
        <v>1</v>
      </c>
      <c r="F73" s="105" t="str">
        <f t="shared" si="7"/>
        <v>Perbaikan</v>
      </c>
      <c r="G73" s="108"/>
      <c r="H73" s="148"/>
      <c r="I73" s="148"/>
      <c r="J73" s="148"/>
      <c r="K73" s="148"/>
      <c r="M73" s="79"/>
      <c r="N73" s="81"/>
      <c r="O73" s="81"/>
      <c r="P73" s="80"/>
      <c r="Q73" s="81"/>
      <c r="R73" s="80"/>
    </row>
    <row r="74" spans="1:18" s="87" customFormat="1" ht="36" customHeight="1">
      <c r="A74" s="85"/>
      <c r="C74" s="97" t="s">
        <v>173</v>
      </c>
      <c r="D74" s="94"/>
      <c r="E74" s="52">
        <v>2</v>
      </c>
      <c r="F74" s="105" t="str">
        <f t="shared" si="7"/>
        <v>Perlu ditingkatkan</v>
      </c>
      <c r="G74" s="108"/>
      <c r="H74" s="147"/>
      <c r="I74" s="147"/>
      <c r="J74" s="147"/>
      <c r="K74" s="147"/>
      <c r="M74" s="89"/>
      <c r="N74" s="90"/>
      <c r="O74" s="90"/>
      <c r="P74" s="91"/>
      <c r="Q74" s="90"/>
      <c r="R74" s="91"/>
    </row>
    <row r="75" spans="1:18" s="87" customFormat="1" ht="30">
      <c r="A75" s="85"/>
      <c r="C75" s="92" t="s">
        <v>174</v>
      </c>
      <c r="D75" s="94"/>
      <c r="E75" s="52">
        <v>3</v>
      </c>
      <c r="F75" s="105" t="str">
        <f t="shared" si="7"/>
        <v>Baik</v>
      </c>
      <c r="G75" s="108"/>
      <c r="H75" s="147"/>
      <c r="I75" s="147"/>
      <c r="J75" s="147"/>
      <c r="K75" s="147"/>
      <c r="M75" s="89"/>
      <c r="N75" s="90"/>
      <c r="O75" s="90"/>
      <c r="P75" s="91"/>
      <c r="Q75" s="90"/>
      <c r="R75" s="91"/>
    </row>
    <row r="76" spans="1:18" s="87" customFormat="1" ht="9" customHeight="1">
      <c r="A76" s="85"/>
      <c r="C76" s="102"/>
      <c r="D76" s="102"/>
      <c r="E76" s="106"/>
      <c r="F76" s="102"/>
      <c r="G76" s="102"/>
      <c r="M76" s="89"/>
      <c r="N76" s="90"/>
      <c r="O76" s="90"/>
      <c r="P76" s="91"/>
      <c r="Q76" s="90"/>
      <c r="R76" s="91"/>
    </row>
    <row r="77" spans="1:18" s="87" customFormat="1">
      <c r="A77" s="85"/>
      <c r="B77" s="85" t="s">
        <v>99</v>
      </c>
      <c r="C77" s="86"/>
      <c r="D77" s="86"/>
      <c r="E77" s="50"/>
      <c r="F77" s="86"/>
      <c r="G77" s="86"/>
      <c r="M77" s="89"/>
      <c r="N77" s="90"/>
      <c r="O77" s="90"/>
      <c r="P77" s="91"/>
      <c r="Q77" s="90"/>
      <c r="R77" s="91"/>
    </row>
    <row r="78" spans="1:18" s="87" customFormat="1" ht="36" customHeight="1">
      <c r="A78" s="85"/>
      <c r="C78" s="97" t="s">
        <v>175</v>
      </c>
      <c r="D78" s="94"/>
      <c r="E78" s="52">
        <v>4</v>
      </c>
      <c r="F78" s="105" t="str">
        <f t="shared" ref="F78:F79" si="8">IF(E78=4,"Sangat baik",IF(E78=3,"Baik",IF(E78=2,"Perlu ditingkatkan",IF(E78=1,"Perbaikan",IF(E78=0,"Perbaikan mayor")))))</f>
        <v>Sangat baik</v>
      </c>
      <c r="G78" s="108"/>
      <c r="H78" s="147"/>
      <c r="I78" s="147"/>
      <c r="J78" s="147"/>
      <c r="K78" s="147"/>
      <c r="M78" s="89"/>
      <c r="N78" s="90"/>
      <c r="O78" s="90"/>
      <c r="P78" s="91"/>
      <c r="Q78" s="90"/>
      <c r="R78" s="91"/>
    </row>
    <row r="79" spans="1:18" s="87" customFormat="1" ht="36" customHeight="1">
      <c r="A79" s="85"/>
      <c r="C79" s="97" t="s">
        <v>176</v>
      </c>
      <c r="D79" s="94"/>
      <c r="E79" s="52" t="s">
        <v>72</v>
      </c>
      <c r="F79" s="105" t="b">
        <f t="shared" si="8"/>
        <v>0</v>
      </c>
      <c r="G79" s="108"/>
      <c r="H79" s="147"/>
      <c r="I79" s="147"/>
      <c r="J79" s="147"/>
      <c r="K79" s="147"/>
      <c r="M79" s="89"/>
      <c r="N79" s="90"/>
      <c r="O79" s="90"/>
      <c r="P79" s="91"/>
      <c r="Q79" s="90"/>
      <c r="R79" s="91"/>
    </row>
    <row r="80" spans="1:18" s="87" customFormat="1" ht="9" customHeight="1">
      <c r="A80" s="85"/>
      <c r="C80" s="86"/>
      <c r="D80" s="86"/>
      <c r="E80" s="50"/>
      <c r="F80" s="86"/>
      <c r="G80" s="86"/>
      <c r="M80" s="89"/>
      <c r="N80" s="90"/>
      <c r="O80" s="90"/>
      <c r="P80" s="91"/>
      <c r="Q80" s="90"/>
      <c r="R80" s="91"/>
    </row>
    <row r="81" spans="1:18" s="87" customFormat="1">
      <c r="A81" s="85"/>
      <c r="B81" s="85" t="s">
        <v>100</v>
      </c>
      <c r="C81" s="86"/>
      <c r="D81" s="86"/>
      <c r="E81" s="50"/>
      <c r="F81" s="86"/>
      <c r="G81" s="86"/>
      <c r="M81" s="89"/>
      <c r="N81" s="90"/>
      <c r="O81" s="90"/>
      <c r="P81" s="91"/>
      <c r="Q81" s="90"/>
      <c r="R81" s="91"/>
    </row>
    <row r="82" spans="1:18" s="87" customFormat="1" ht="35.25" customHeight="1">
      <c r="A82" s="85"/>
      <c r="C82" s="97" t="s">
        <v>177</v>
      </c>
      <c r="D82" s="94"/>
      <c r="E82" s="52">
        <v>0</v>
      </c>
      <c r="F82" s="105" t="str">
        <f t="shared" ref="F82" si="9">IF(E82=4,"Sangat baik",IF(E82=3,"Baik",IF(E82=2,"Perlu ditingkatkan",IF(E82=1,"Perbaikan",IF(E82=0,"Perbaikan mayor")))))</f>
        <v>Perbaikan mayor</v>
      </c>
      <c r="G82" s="108"/>
      <c r="H82" s="147"/>
      <c r="I82" s="147"/>
      <c r="J82" s="147"/>
      <c r="K82" s="147"/>
      <c r="M82" s="89"/>
      <c r="N82" s="90"/>
      <c r="O82" s="90"/>
      <c r="P82" s="91"/>
      <c r="Q82" s="90"/>
      <c r="R82" s="91"/>
    </row>
    <row r="83" spans="1:18" s="82" customFormat="1">
      <c r="A83" s="83"/>
      <c r="B83" s="99"/>
      <c r="C83" s="100" t="s">
        <v>1</v>
      </c>
      <c r="D83" s="181"/>
      <c r="E83" s="163">
        <f>AVERAGE(E70:E82)</f>
        <v>2</v>
      </c>
      <c r="F83" s="86"/>
      <c r="G83" s="162">
        <f>SUM(E70:E82)</f>
        <v>14</v>
      </c>
      <c r="M83" s="79"/>
      <c r="N83" s="81"/>
      <c r="O83" s="81"/>
      <c r="P83" s="80"/>
      <c r="Q83" s="81"/>
      <c r="R83" s="80"/>
    </row>
    <row r="84" spans="1:18" s="82" customFormat="1">
      <c r="A84" s="83"/>
      <c r="C84" s="84"/>
      <c r="D84" s="86"/>
      <c r="E84" s="50"/>
      <c r="F84" s="86"/>
      <c r="G84" s="86"/>
      <c r="M84" s="79"/>
      <c r="N84" s="81"/>
      <c r="O84" s="81"/>
      <c r="P84" s="80"/>
      <c r="Q84" s="81"/>
      <c r="R84" s="80"/>
    </row>
    <row r="85" spans="1:18" s="82" customFormat="1">
      <c r="A85" s="83" t="s">
        <v>62</v>
      </c>
      <c r="C85" s="84"/>
      <c r="D85" s="86"/>
      <c r="E85" s="50"/>
      <c r="F85" s="86"/>
      <c r="G85" s="86"/>
      <c r="M85" s="79"/>
      <c r="N85" s="81"/>
      <c r="O85" s="81"/>
      <c r="P85" s="80"/>
      <c r="Q85" s="81"/>
      <c r="R85" s="80"/>
    </row>
    <row r="86" spans="1:18" s="82" customFormat="1">
      <c r="A86" s="83"/>
      <c r="B86" s="83" t="s">
        <v>101</v>
      </c>
      <c r="C86" s="84"/>
      <c r="D86" s="86"/>
      <c r="E86" s="50"/>
      <c r="F86" s="86"/>
      <c r="G86" s="86"/>
      <c r="M86" s="79"/>
      <c r="N86" s="81"/>
      <c r="O86" s="81"/>
      <c r="P86" s="80"/>
      <c r="Q86" s="81"/>
      <c r="R86" s="80"/>
    </row>
    <row r="87" spans="1:18" s="82" customFormat="1" ht="36" customHeight="1">
      <c r="A87" s="83"/>
      <c r="C87" s="75" t="s">
        <v>178</v>
      </c>
      <c r="D87" s="94"/>
      <c r="E87" s="52">
        <v>1</v>
      </c>
      <c r="F87" s="105" t="str">
        <f t="shared" ref="F87:F89" si="10">IF(E87=4,"Sangat baik",IF(E87=3,"Baik",IF(E87=2,"Perlu ditingkatkan",IF(E87=1,"Perbaikan",IF(E87=0,"Perbaikan mayor")))))</f>
        <v>Perbaikan</v>
      </c>
      <c r="G87" s="108"/>
      <c r="H87" s="148"/>
      <c r="I87" s="148"/>
      <c r="J87" s="148"/>
      <c r="K87" s="148"/>
      <c r="M87" s="79"/>
      <c r="N87" s="81"/>
      <c r="O87" s="81"/>
      <c r="P87" s="80"/>
      <c r="Q87" s="81"/>
      <c r="R87" s="80"/>
    </row>
    <row r="88" spans="1:18" s="82" customFormat="1" ht="36" customHeight="1">
      <c r="A88" s="83"/>
      <c r="C88" s="75" t="s">
        <v>179</v>
      </c>
      <c r="D88" s="94"/>
      <c r="E88" s="52">
        <v>2</v>
      </c>
      <c r="F88" s="105" t="str">
        <f t="shared" si="10"/>
        <v>Perlu ditingkatkan</v>
      </c>
      <c r="G88" s="108"/>
      <c r="H88" s="148"/>
      <c r="I88" s="148"/>
      <c r="J88" s="148"/>
      <c r="K88" s="148"/>
      <c r="M88" s="79"/>
      <c r="N88" s="81"/>
      <c r="O88" s="81"/>
      <c r="P88" s="80"/>
      <c r="Q88" s="81"/>
      <c r="R88" s="80"/>
    </row>
    <row r="89" spans="1:18" s="82" customFormat="1" ht="36" customHeight="1">
      <c r="A89" s="83"/>
      <c r="C89" s="75" t="s">
        <v>180</v>
      </c>
      <c r="D89" s="94"/>
      <c r="E89" s="52">
        <v>3</v>
      </c>
      <c r="F89" s="105" t="str">
        <f t="shared" si="10"/>
        <v>Baik</v>
      </c>
      <c r="G89" s="108"/>
      <c r="H89" s="148"/>
      <c r="I89" s="148"/>
      <c r="J89" s="148"/>
      <c r="K89" s="148"/>
      <c r="M89" s="79"/>
      <c r="N89" s="81"/>
      <c r="O89" s="81"/>
      <c r="P89" s="80"/>
      <c r="Q89" s="81"/>
      <c r="R89" s="80"/>
    </row>
    <row r="90" spans="1:18" s="82" customFormat="1">
      <c r="A90" s="83"/>
      <c r="B90" s="99"/>
      <c r="C90" s="100" t="s">
        <v>1</v>
      </c>
      <c r="D90" s="181"/>
      <c r="E90" s="107">
        <f>AVERAGE(E87:E89)</f>
        <v>2</v>
      </c>
      <c r="F90" s="86"/>
      <c r="G90" s="162">
        <f>SUM(E87:E89)</f>
        <v>6</v>
      </c>
      <c r="M90" s="79"/>
      <c r="N90" s="81"/>
      <c r="O90" s="81"/>
      <c r="P90" s="80"/>
      <c r="Q90" s="81"/>
      <c r="R90" s="80"/>
    </row>
    <row r="91" spans="1:18" s="82" customFormat="1">
      <c r="A91" s="83"/>
      <c r="C91" s="84"/>
      <c r="D91" s="86"/>
      <c r="E91" s="50"/>
      <c r="F91" s="86"/>
      <c r="G91" s="86"/>
      <c r="M91" s="79"/>
      <c r="N91" s="81"/>
      <c r="O91" s="81"/>
      <c r="P91" s="80"/>
      <c r="Q91" s="81"/>
      <c r="R91" s="80"/>
    </row>
    <row r="92" spans="1:18" s="82" customFormat="1">
      <c r="A92" s="83" t="s">
        <v>63</v>
      </c>
      <c r="C92" s="84"/>
      <c r="D92" s="86"/>
      <c r="E92" s="50"/>
      <c r="F92" s="86"/>
      <c r="G92" s="86"/>
      <c r="M92" s="79"/>
      <c r="N92" s="81"/>
      <c r="O92" s="81"/>
      <c r="P92" s="80"/>
      <c r="Q92" s="81"/>
      <c r="R92" s="80"/>
    </row>
    <row r="93" spans="1:18" s="82" customFormat="1">
      <c r="A93" s="83"/>
      <c r="B93" s="83" t="s">
        <v>102</v>
      </c>
      <c r="C93" s="84"/>
      <c r="D93" s="86"/>
      <c r="E93" s="50"/>
      <c r="F93" s="86"/>
      <c r="G93" s="86"/>
      <c r="M93" s="79"/>
      <c r="N93" s="81"/>
      <c r="O93" s="81"/>
      <c r="P93" s="80"/>
      <c r="Q93" s="81"/>
      <c r="R93" s="80"/>
    </row>
    <row r="94" spans="1:18" s="87" customFormat="1" ht="48" customHeight="1">
      <c r="A94" s="85"/>
      <c r="C94" s="92" t="s">
        <v>181</v>
      </c>
      <c r="D94" s="94"/>
      <c r="E94" s="52">
        <v>4</v>
      </c>
      <c r="F94" s="105" t="str">
        <f t="shared" ref="F94:F99" si="11">IF(E94=4,"Sangat baik",IF(E94=3,"Baik",IF(E94=2,"Perlu ditingkatkan",IF(E94=1,"Perbaikan",IF(E94=0,"Perbaikan mayor")))))</f>
        <v>Sangat baik</v>
      </c>
      <c r="G94" s="108"/>
      <c r="H94" s="147"/>
      <c r="I94" s="147"/>
      <c r="J94" s="147"/>
      <c r="K94" s="147"/>
      <c r="M94" s="89"/>
      <c r="N94" s="90"/>
      <c r="O94" s="90"/>
      <c r="P94" s="91"/>
      <c r="Q94" s="90"/>
      <c r="R94" s="91"/>
    </row>
    <row r="95" spans="1:18" s="87" customFormat="1" ht="36" customHeight="1">
      <c r="A95" s="85"/>
      <c r="C95" s="92" t="s">
        <v>182</v>
      </c>
      <c r="D95" s="94"/>
      <c r="E95" s="52" t="s">
        <v>72</v>
      </c>
      <c r="F95" s="105" t="b">
        <f t="shared" si="11"/>
        <v>0</v>
      </c>
      <c r="G95" s="108"/>
      <c r="H95" s="147"/>
      <c r="I95" s="147"/>
      <c r="J95" s="147"/>
      <c r="K95" s="147"/>
      <c r="M95" s="89"/>
      <c r="N95" s="90"/>
      <c r="O95" s="90"/>
      <c r="P95" s="91"/>
      <c r="Q95" s="90"/>
      <c r="R95" s="91"/>
    </row>
    <row r="96" spans="1:18" s="87" customFormat="1" ht="36" customHeight="1">
      <c r="A96" s="85"/>
      <c r="C96" s="92" t="s">
        <v>183</v>
      </c>
      <c r="D96" s="94"/>
      <c r="E96" s="52">
        <v>0</v>
      </c>
      <c r="F96" s="105" t="str">
        <f t="shared" si="11"/>
        <v>Perbaikan mayor</v>
      </c>
      <c r="G96" s="108"/>
      <c r="H96" s="147"/>
      <c r="I96" s="147"/>
      <c r="J96" s="147"/>
      <c r="K96" s="147"/>
      <c r="M96" s="89"/>
      <c r="N96" s="90"/>
      <c r="O96" s="90"/>
      <c r="P96" s="91"/>
      <c r="Q96" s="90"/>
      <c r="R96" s="91"/>
    </row>
    <row r="97" spans="1:18" s="87" customFormat="1" ht="48" customHeight="1">
      <c r="A97" s="85"/>
      <c r="C97" s="92" t="s">
        <v>184</v>
      </c>
      <c r="D97" s="94"/>
      <c r="E97" s="52">
        <v>1</v>
      </c>
      <c r="F97" s="105" t="str">
        <f t="shared" si="11"/>
        <v>Perbaikan</v>
      </c>
      <c r="G97" s="108"/>
      <c r="H97" s="147"/>
      <c r="I97" s="147"/>
      <c r="J97" s="147"/>
      <c r="K97" s="147"/>
      <c r="M97" s="89"/>
      <c r="N97" s="90"/>
      <c r="O97" s="90"/>
      <c r="P97" s="91"/>
      <c r="Q97" s="90"/>
      <c r="R97" s="91"/>
    </row>
    <row r="98" spans="1:18" s="87" customFormat="1" ht="36" customHeight="1">
      <c r="A98" s="85"/>
      <c r="C98" s="92" t="s">
        <v>185</v>
      </c>
      <c r="D98" s="94"/>
      <c r="E98" s="52">
        <v>2</v>
      </c>
      <c r="F98" s="105" t="str">
        <f t="shared" si="11"/>
        <v>Perlu ditingkatkan</v>
      </c>
      <c r="G98" s="108"/>
      <c r="H98" s="147"/>
      <c r="I98" s="147"/>
      <c r="J98" s="147"/>
      <c r="K98" s="147"/>
      <c r="M98" s="89"/>
      <c r="N98" s="90"/>
      <c r="O98" s="90"/>
      <c r="P98" s="91"/>
      <c r="Q98" s="90"/>
      <c r="R98" s="91"/>
    </row>
    <row r="99" spans="1:18" s="87" customFormat="1" ht="36" customHeight="1">
      <c r="A99" s="85"/>
      <c r="C99" s="92" t="s">
        <v>186</v>
      </c>
      <c r="D99" s="94"/>
      <c r="E99" s="52">
        <v>3</v>
      </c>
      <c r="F99" s="105" t="str">
        <f t="shared" si="11"/>
        <v>Baik</v>
      </c>
      <c r="G99" s="108"/>
      <c r="H99" s="147"/>
      <c r="I99" s="147"/>
      <c r="J99" s="147"/>
      <c r="K99" s="147"/>
      <c r="M99" s="89"/>
      <c r="N99" s="90"/>
      <c r="O99" s="90"/>
      <c r="P99" s="91"/>
      <c r="Q99" s="90"/>
      <c r="R99" s="91"/>
    </row>
    <row r="100" spans="1:18" s="82" customFormat="1">
      <c r="A100" s="83"/>
      <c r="C100" s="84"/>
      <c r="D100" s="86"/>
      <c r="E100" s="50"/>
      <c r="F100" s="86"/>
      <c r="G100" s="86"/>
      <c r="M100" s="79"/>
      <c r="N100" s="81"/>
      <c r="O100" s="81"/>
      <c r="P100" s="80"/>
      <c r="Q100" s="81"/>
      <c r="R100" s="80"/>
    </row>
    <row r="101" spans="1:18" s="82" customFormat="1">
      <c r="A101" s="83"/>
      <c r="B101" s="83" t="s">
        <v>103</v>
      </c>
      <c r="C101" s="84"/>
      <c r="D101" s="86"/>
      <c r="E101" s="50"/>
      <c r="F101" s="86"/>
      <c r="G101" s="86"/>
      <c r="M101" s="79"/>
      <c r="N101" s="81"/>
      <c r="O101" s="81"/>
      <c r="P101" s="80"/>
      <c r="Q101" s="81"/>
      <c r="R101" s="80"/>
    </row>
    <row r="102" spans="1:18" s="82" customFormat="1" ht="108" customHeight="1">
      <c r="A102" s="83"/>
      <c r="C102" s="145" t="s">
        <v>187</v>
      </c>
      <c r="D102" s="94"/>
      <c r="E102" s="52">
        <v>4</v>
      </c>
      <c r="F102" s="105" t="str">
        <f t="shared" ref="F102:F103" si="12">IF(E102=4,"Sangat baik",IF(E102=3,"Baik",IF(E102=2,"Perlu ditingkatkan",IF(E102=1,"Perbaikan",IF(E102=0,"Perbaikan mayor")))))</f>
        <v>Sangat baik</v>
      </c>
      <c r="G102" s="108"/>
      <c r="H102" s="148"/>
      <c r="I102" s="148"/>
      <c r="J102" s="148"/>
      <c r="K102" s="148"/>
      <c r="M102" s="79"/>
      <c r="N102" s="81"/>
      <c r="O102" s="81"/>
      <c r="P102" s="80"/>
      <c r="Q102" s="81"/>
      <c r="R102" s="80"/>
    </row>
    <row r="103" spans="1:18" s="82" customFormat="1" ht="68.25" customHeight="1">
      <c r="A103" s="83"/>
      <c r="C103" s="145" t="s">
        <v>188</v>
      </c>
      <c r="D103" s="94"/>
      <c r="E103" s="52" t="s">
        <v>72</v>
      </c>
      <c r="F103" s="105" t="b">
        <f t="shared" si="12"/>
        <v>0</v>
      </c>
      <c r="G103" s="108"/>
      <c r="H103" s="148"/>
      <c r="I103" s="148"/>
      <c r="J103" s="148"/>
      <c r="K103" s="148"/>
      <c r="M103" s="79"/>
      <c r="N103" s="81"/>
      <c r="O103" s="81"/>
      <c r="P103" s="80"/>
      <c r="Q103" s="81"/>
      <c r="R103" s="80"/>
    </row>
    <row r="104" spans="1:18" s="82" customFormat="1">
      <c r="A104" s="83"/>
      <c r="C104" s="84"/>
      <c r="D104" s="86"/>
      <c r="E104" s="50"/>
      <c r="F104" s="86"/>
      <c r="G104" s="86"/>
      <c r="M104" s="79"/>
      <c r="N104" s="81"/>
      <c r="O104" s="81"/>
      <c r="P104" s="80"/>
      <c r="Q104" s="81"/>
      <c r="R104" s="80"/>
    </row>
    <row r="105" spans="1:18" s="82" customFormat="1">
      <c r="A105" s="83"/>
      <c r="B105" s="83" t="s">
        <v>104</v>
      </c>
      <c r="C105" s="84"/>
      <c r="D105" s="86"/>
      <c r="E105" s="50"/>
      <c r="F105" s="86"/>
      <c r="G105" s="86"/>
      <c r="M105" s="79"/>
      <c r="N105" s="81"/>
      <c r="O105" s="81"/>
      <c r="P105" s="80"/>
      <c r="Q105" s="81"/>
      <c r="R105" s="80"/>
    </row>
    <row r="106" spans="1:18" s="82" customFormat="1" ht="35.25" customHeight="1">
      <c r="A106" s="83"/>
      <c r="C106" s="145" t="s">
        <v>189</v>
      </c>
      <c r="D106" s="94"/>
      <c r="E106" s="52">
        <v>0</v>
      </c>
      <c r="F106" s="105" t="str">
        <f t="shared" ref="F106" si="13">IF(E106=4,"Sangat baik",IF(E106=3,"Baik",IF(E106=2,"Perlu ditingkatkan",IF(E106=1,"Perbaikan",IF(E106=0,"Perbaikan mayor")))))</f>
        <v>Perbaikan mayor</v>
      </c>
      <c r="G106" s="108"/>
      <c r="H106" s="148"/>
      <c r="I106" s="148"/>
      <c r="J106" s="148"/>
      <c r="K106" s="148"/>
      <c r="M106" s="79"/>
      <c r="N106" s="81"/>
      <c r="O106" s="81"/>
      <c r="P106" s="80"/>
      <c r="Q106" s="81"/>
      <c r="R106" s="80"/>
    </row>
    <row r="107" spans="1:18" s="82" customFormat="1">
      <c r="A107" s="83"/>
      <c r="B107" s="99"/>
      <c r="C107" s="100" t="s">
        <v>1</v>
      </c>
      <c r="D107" s="181"/>
      <c r="E107" s="163">
        <f>AVERAGE(E94:E106)</f>
        <v>2</v>
      </c>
      <c r="F107" s="86"/>
      <c r="G107" s="162">
        <f>SUM(E94:E106)</f>
        <v>14</v>
      </c>
      <c r="M107" s="79"/>
      <c r="N107" s="81"/>
      <c r="O107" s="81"/>
      <c r="P107" s="80"/>
      <c r="Q107" s="81"/>
      <c r="R107" s="80"/>
    </row>
    <row r="108" spans="1:18" s="82" customFormat="1">
      <c r="A108" s="83"/>
      <c r="C108" s="84"/>
      <c r="D108" s="86"/>
      <c r="E108" s="50"/>
      <c r="F108" s="86"/>
      <c r="G108" s="86"/>
      <c r="M108" s="79"/>
      <c r="N108" s="81"/>
      <c r="O108" s="81"/>
      <c r="P108" s="80"/>
      <c r="Q108" s="81"/>
      <c r="R108" s="80"/>
    </row>
    <row r="109" spans="1:18" s="82" customFormat="1">
      <c r="A109" s="83" t="s">
        <v>77</v>
      </c>
      <c r="C109" s="84"/>
      <c r="D109" s="86"/>
      <c r="E109" s="50"/>
      <c r="F109" s="86"/>
      <c r="G109" s="86"/>
      <c r="M109" s="79"/>
      <c r="N109" s="81"/>
      <c r="O109" s="81"/>
      <c r="P109" s="80"/>
      <c r="Q109" s="81"/>
      <c r="R109" s="80"/>
    </row>
    <row r="110" spans="1:18" s="82" customFormat="1">
      <c r="A110" s="83"/>
      <c r="B110" s="83" t="s">
        <v>105</v>
      </c>
      <c r="C110" s="84"/>
      <c r="D110" s="86"/>
      <c r="E110" s="50"/>
      <c r="F110" s="86"/>
      <c r="G110" s="86"/>
      <c r="M110" s="79"/>
      <c r="N110" s="81"/>
      <c r="O110" s="81"/>
      <c r="P110" s="80"/>
      <c r="Q110" s="81"/>
      <c r="R110" s="80"/>
    </row>
    <row r="111" spans="1:18" s="82" customFormat="1" ht="48.75" customHeight="1">
      <c r="A111" s="83"/>
      <c r="C111" s="92" t="s">
        <v>234</v>
      </c>
      <c r="D111" s="94"/>
      <c r="E111" s="52">
        <v>1</v>
      </c>
      <c r="F111" s="105" t="str">
        <f t="shared" ref="F111:F115" si="14">IF(E111=4,"Sangat baik",IF(E111=3,"Baik",IF(E111=2,"Perlu ditingkatkan",IF(E111=1,"Perbaikan",IF(E111=0,"Perbaikan mayor")))))</f>
        <v>Perbaikan</v>
      </c>
      <c r="G111" s="108"/>
      <c r="H111" s="148"/>
      <c r="I111" s="148"/>
      <c r="J111" s="148"/>
      <c r="K111" s="148"/>
      <c r="M111" s="79"/>
      <c r="N111" s="81"/>
      <c r="O111" s="81"/>
      <c r="P111" s="80"/>
      <c r="Q111" s="81"/>
      <c r="R111" s="80"/>
    </row>
    <row r="112" spans="1:18" s="87" customFormat="1" ht="36" customHeight="1">
      <c r="A112" s="85"/>
      <c r="C112" s="92" t="s">
        <v>190</v>
      </c>
      <c r="D112" s="94"/>
      <c r="E112" s="52">
        <v>2</v>
      </c>
      <c r="F112" s="105" t="str">
        <f t="shared" si="14"/>
        <v>Perlu ditingkatkan</v>
      </c>
      <c r="G112" s="108"/>
      <c r="H112" s="147"/>
      <c r="I112" s="147"/>
      <c r="J112" s="147"/>
      <c r="K112" s="147"/>
      <c r="M112" s="89"/>
      <c r="N112" s="90"/>
      <c r="O112" s="90"/>
      <c r="P112" s="91"/>
      <c r="Q112" s="90"/>
      <c r="R112" s="91"/>
    </row>
    <row r="113" spans="1:18" s="87" customFormat="1" ht="36" customHeight="1">
      <c r="A113" s="85"/>
      <c r="C113" s="92" t="s">
        <v>191</v>
      </c>
      <c r="D113" s="94"/>
      <c r="E113" s="52">
        <v>3</v>
      </c>
      <c r="F113" s="105" t="str">
        <f t="shared" si="14"/>
        <v>Baik</v>
      </c>
      <c r="G113" s="108"/>
      <c r="H113" s="147"/>
      <c r="I113" s="147"/>
      <c r="J113" s="147"/>
      <c r="K113" s="147"/>
      <c r="M113" s="89"/>
      <c r="N113" s="90"/>
      <c r="O113" s="90"/>
      <c r="P113" s="91"/>
      <c r="Q113" s="90"/>
      <c r="R113" s="91"/>
    </row>
    <row r="114" spans="1:18" s="87" customFormat="1" ht="36" customHeight="1">
      <c r="A114" s="85"/>
      <c r="C114" s="92" t="s">
        <v>192</v>
      </c>
      <c r="D114" s="94"/>
      <c r="E114" s="52">
        <v>4</v>
      </c>
      <c r="F114" s="105" t="str">
        <f t="shared" si="14"/>
        <v>Sangat baik</v>
      </c>
      <c r="G114" s="108"/>
      <c r="H114" s="147"/>
      <c r="I114" s="147"/>
      <c r="J114" s="147"/>
      <c r="K114" s="147"/>
      <c r="M114" s="89"/>
      <c r="N114" s="90"/>
      <c r="O114" s="90"/>
      <c r="P114" s="91"/>
      <c r="Q114" s="90"/>
      <c r="R114" s="91"/>
    </row>
    <row r="115" spans="1:18" s="87" customFormat="1" ht="36" customHeight="1">
      <c r="A115" s="85"/>
      <c r="C115" s="92" t="s">
        <v>193</v>
      </c>
      <c r="D115" s="94"/>
      <c r="E115" s="52" t="s">
        <v>72</v>
      </c>
      <c r="F115" s="105" t="b">
        <f t="shared" si="14"/>
        <v>0</v>
      </c>
      <c r="G115" s="108"/>
      <c r="H115" s="147"/>
      <c r="I115" s="147"/>
      <c r="J115" s="147"/>
      <c r="K115" s="147"/>
      <c r="M115" s="89"/>
      <c r="N115" s="90"/>
      <c r="O115" s="90"/>
      <c r="P115" s="91"/>
      <c r="Q115" s="90"/>
      <c r="R115" s="91"/>
    </row>
    <row r="116" spans="1:18" s="82" customFormat="1">
      <c r="A116" s="83"/>
      <c r="C116" s="102"/>
      <c r="D116" s="102"/>
      <c r="E116" s="106"/>
      <c r="F116" s="102"/>
      <c r="G116" s="102"/>
      <c r="M116" s="79"/>
      <c r="N116" s="81"/>
      <c r="O116" s="81"/>
      <c r="P116" s="80"/>
      <c r="Q116" s="81"/>
      <c r="R116" s="80"/>
    </row>
    <row r="117" spans="1:18" s="82" customFormat="1">
      <c r="A117" s="83"/>
      <c r="B117" s="83" t="s">
        <v>228</v>
      </c>
      <c r="C117" s="84"/>
      <c r="D117" s="86"/>
      <c r="E117" s="50"/>
      <c r="F117" s="86"/>
      <c r="G117" s="86"/>
      <c r="M117" s="79"/>
      <c r="N117" s="81"/>
      <c r="O117" s="81"/>
      <c r="P117" s="80"/>
      <c r="Q117" s="81"/>
      <c r="R117" s="80"/>
    </row>
    <row r="118" spans="1:18" s="82" customFormat="1" ht="11.25" customHeight="1">
      <c r="A118" s="83"/>
      <c r="C118" s="84"/>
      <c r="D118" s="86"/>
      <c r="E118" s="50"/>
      <c r="F118" s="86"/>
      <c r="G118" s="86"/>
      <c r="M118" s="79"/>
      <c r="N118" s="81"/>
      <c r="O118" s="81"/>
      <c r="P118" s="80"/>
      <c r="Q118" s="81"/>
      <c r="R118" s="80"/>
    </row>
    <row r="119" spans="1:18" s="82" customFormat="1">
      <c r="A119" s="83"/>
      <c r="B119" s="83" t="s">
        <v>106</v>
      </c>
      <c r="C119" s="84"/>
      <c r="D119" s="86"/>
      <c r="E119" s="50"/>
      <c r="F119" s="86"/>
      <c r="G119" s="86"/>
      <c r="M119" s="79"/>
      <c r="N119" s="81"/>
      <c r="O119" s="81"/>
      <c r="P119" s="80"/>
      <c r="Q119" s="81"/>
      <c r="R119" s="80"/>
    </row>
    <row r="120" spans="1:18" s="82" customFormat="1" ht="36" customHeight="1">
      <c r="A120" s="83"/>
      <c r="C120" s="97" t="s">
        <v>194</v>
      </c>
      <c r="D120" s="94"/>
      <c r="E120" s="52">
        <v>0</v>
      </c>
      <c r="F120" s="105" t="str">
        <f t="shared" ref="F120:F123" si="15">IF(E120=4,"Sangat baik",IF(E120=3,"Baik",IF(E120=2,"Perlu ditingkatkan",IF(E120=1,"Perbaikan",IF(E120=0,"Perbaikan mayor")))))</f>
        <v>Perbaikan mayor</v>
      </c>
      <c r="G120" s="108"/>
      <c r="H120" s="148"/>
      <c r="I120" s="148"/>
      <c r="J120" s="148"/>
      <c r="K120" s="148"/>
      <c r="M120" s="79"/>
      <c r="N120" s="81"/>
      <c r="O120" s="81"/>
      <c r="P120" s="80"/>
      <c r="Q120" s="81"/>
      <c r="R120" s="80"/>
    </row>
    <row r="121" spans="1:18" s="82" customFormat="1" ht="36.75" customHeight="1">
      <c r="A121" s="83"/>
      <c r="C121" s="92" t="s">
        <v>195</v>
      </c>
      <c r="D121" s="94"/>
      <c r="E121" s="52">
        <v>1</v>
      </c>
      <c r="F121" s="105" t="str">
        <f t="shared" si="15"/>
        <v>Perbaikan</v>
      </c>
      <c r="G121" s="108"/>
      <c r="H121" s="148"/>
      <c r="I121" s="148"/>
      <c r="J121" s="148"/>
      <c r="K121" s="148"/>
      <c r="M121" s="79"/>
      <c r="N121" s="81"/>
      <c r="O121" s="81"/>
      <c r="P121" s="80"/>
      <c r="Q121" s="81"/>
      <c r="R121" s="80"/>
    </row>
    <row r="122" spans="1:18" s="82" customFormat="1" ht="36.75" customHeight="1">
      <c r="A122" s="83"/>
      <c r="C122" s="92" t="s">
        <v>196</v>
      </c>
      <c r="D122" s="94"/>
      <c r="E122" s="52">
        <v>2</v>
      </c>
      <c r="F122" s="105" t="str">
        <f t="shared" si="15"/>
        <v>Perlu ditingkatkan</v>
      </c>
      <c r="G122" s="108"/>
      <c r="H122" s="148"/>
      <c r="I122" s="148"/>
      <c r="J122" s="148"/>
      <c r="K122" s="148"/>
      <c r="M122" s="79"/>
      <c r="N122" s="81"/>
      <c r="O122" s="81"/>
      <c r="P122" s="80"/>
      <c r="Q122" s="81"/>
      <c r="R122" s="80"/>
    </row>
    <row r="123" spans="1:18" s="82" customFormat="1" ht="78.75" customHeight="1">
      <c r="A123" s="83"/>
      <c r="C123" s="92" t="s">
        <v>197</v>
      </c>
      <c r="D123" s="94"/>
      <c r="E123" s="52">
        <v>3</v>
      </c>
      <c r="F123" s="105" t="str">
        <f t="shared" si="15"/>
        <v>Baik</v>
      </c>
      <c r="G123" s="108"/>
      <c r="H123" s="148"/>
      <c r="I123" s="148"/>
      <c r="J123" s="148"/>
      <c r="K123" s="148"/>
      <c r="M123" s="79"/>
      <c r="N123" s="81"/>
      <c r="O123" s="81"/>
      <c r="P123" s="80"/>
      <c r="Q123" s="81"/>
      <c r="R123" s="80"/>
    </row>
    <row r="124" spans="1:18" s="82" customFormat="1">
      <c r="A124" s="83"/>
      <c r="B124" s="99"/>
      <c r="C124" s="110" t="s">
        <v>1</v>
      </c>
      <c r="D124" s="183"/>
      <c r="E124" s="164">
        <f>AVERAGE(E111:E123)</f>
        <v>2</v>
      </c>
      <c r="F124" s="134"/>
      <c r="G124" s="161">
        <f>SUM(E111:E123)</f>
        <v>16</v>
      </c>
      <c r="M124" s="79"/>
      <c r="N124" s="81"/>
      <c r="O124" s="81"/>
      <c r="P124" s="80"/>
      <c r="Q124" s="81"/>
      <c r="R124" s="80"/>
    </row>
    <row r="125" spans="1:18" s="82" customFormat="1">
      <c r="A125" s="83"/>
      <c r="C125" s="84"/>
      <c r="D125" s="86"/>
      <c r="E125" s="50"/>
      <c r="F125" s="86"/>
      <c r="G125" s="86"/>
      <c r="M125" s="79"/>
      <c r="N125" s="81"/>
      <c r="O125" s="81"/>
      <c r="P125" s="80"/>
      <c r="Q125" s="81"/>
      <c r="R125" s="80"/>
    </row>
    <row r="126" spans="1:18" s="82" customFormat="1">
      <c r="A126" s="83" t="s">
        <v>78</v>
      </c>
      <c r="C126" s="84"/>
      <c r="D126" s="86"/>
      <c r="E126" s="50"/>
      <c r="F126" s="86"/>
      <c r="G126" s="86"/>
      <c r="M126" s="79"/>
      <c r="N126" s="81"/>
      <c r="O126" s="81"/>
      <c r="P126" s="80"/>
      <c r="Q126" s="81"/>
      <c r="R126" s="80"/>
    </row>
    <row r="127" spans="1:18" s="82" customFormat="1" ht="5.25" customHeight="1">
      <c r="A127" s="83"/>
      <c r="C127" s="84"/>
      <c r="D127" s="86"/>
      <c r="E127" s="50"/>
      <c r="F127" s="86"/>
      <c r="G127" s="86"/>
      <c r="M127" s="79"/>
      <c r="N127" s="81"/>
      <c r="O127" s="81"/>
      <c r="P127" s="80"/>
      <c r="Q127" s="81"/>
      <c r="R127" s="80"/>
    </row>
    <row r="128" spans="1:18" s="82" customFormat="1" ht="12.75" customHeight="1">
      <c r="A128" s="83"/>
      <c r="B128" s="83" t="s">
        <v>107</v>
      </c>
      <c r="C128" s="84"/>
      <c r="D128" s="86"/>
      <c r="E128" s="50"/>
      <c r="F128" s="86"/>
      <c r="G128" s="86"/>
      <c r="M128" s="79"/>
      <c r="N128" s="81"/>
      <c r="O128" s="81"/>
      <c r="P128" s="80"/>
      <c r="Q128" s="81"/>
      <c r="R128" s="80"/>
    </row>
    <row r="129" spans="1:18" s="82" customFormat="1" ht="12.75" customHeight="1">
      <c r="A129" s="83"/>
      <c r="C129" s="84"/>
      <c r="D129" s="86"/>
      <c r="E129" s="50"/>
      <c r="F129" s="86"/>
      <c r="G129" s="86"/>
      <c r="M129" s="79"/>
      <c r="N129" s="81"/>
      <c r="O129" s="81"/>
      <c r="P129" s="80"/>
      <c r="Q129" s="81"/>
      <c r="R129" s="80"/>
    </row>
    <row r="130" spans="1:18" s="82" customFormat="1">
      <c r="A130" s="83"/>
      <c r="B130" s="83" t="s">
        <v>108</v>
      </c>
      <c r="C130" s="84"/>
      <c r="D130" s="86"/>
      <c r="E130" s="50"/>
      <c r="F130" s="86"/>
      <c r="G130" s="86"/>
      <c r="M130" s="79"/>
      <c r="N130" s="81"/>
      <c r="O130" s="81"/>
      <c r="P130" s="80"/>
      <c r="Q130" s="81"/>
      <c r="R130" s="80"/>
    </row>
    <row r="131" spans="1:18" s="87" customFormat="1" ht="36" customHeight="1">
      <c r="A131" s="85"/>
      <c r="C131" s="92" t="s">
        <v>198</v>
      </c>
      <c r="D131" s="94"/>
      <c r="E131" s="52">
        <v>4</v>
      </c>
      <c r="F131" s="105" t="str">
        <f t="shared" ref="F131:F132" si="16">IF(E131=4,"Sangat baik",IF(E131=3,"Baik",IF(E131=2,"Perlu ditingkatkan",IF(E131=1,"Perbaikan",IF(E131=0,"Perbaikan mayor")))))</f>
        <v>Sangat baik</v>
      </c>
      <c r="G131" s="108"/>
      <c r="H131" s="147"/>
      <c r="I131" s="147"/>
      <c r="J131" s="147"/>
      <c r="K131" s="147"/>
      <c r="M131" s="89"/>
      <c r="N131" s="90"/>
      <c r="O131" s="90"/>
      <c r="P131" s="91"/>
      <c r="Q131" s="90"/>
      <c r="R131" s="91"/>
    </row>
    <row r="132" spans="1:18" s="87" customFormat="1" ht="65.25" customHeight="1">
      <c r="A132" s="85"/>
      <c r="C132" s="97" t="s">
        <v>233</v>
      </c>
      <c r="D132" s="94"/>
      <c r="E132" s="52" t="s">
        <v>72</v>
      </c>
      <c r="F132" s="105" t="b">
        <f t="shared" si="16"/>
        <v>0</v>
      </c>
      <c r="G132" s="108"/>
      <c r="H132" s="147"/>
      <c r="I132" s="147"/>
      <c r="J132" s="147"/>
      <c r="K132" s="147"/>
      <c r="M132" s="89"/>
      <c r="N132" s="90"/>
      <c r="O132" s="90"/>
      <c r="P132" s="91"/>
      <c r="Q132" s="90"/>
      <c r="R132" s="91"/>
    </row>
    <row r="133" spans="1:18" s="82" customFormat="1" ht="12" customHeight="1">
      <c r="A133" s="83"/>
      <c r="C133" s="14"/>
      <c r="D133" s="102"/>
      <c r="E133" s="106"/>
      <c r="F133" s="102"/>
      <c r="G133" s="102"/>
      <c r="M133" s="79"/>
      <c r="N133" s="81"/>
      <c r="O133" s="81"/>
      <c r="P133" s="80"/>
      <c r="Q133" s="81"/>
      <c r="R133" s="80"/>
    </row>
    <row r="134" spans="1:18" s="82" customFormat="1">
      <c r="A134" s="83"/>
      <c r="B134" s="83" t="s">
        <v>109</v>
      </c>
      <c r="C134" s="84"/>
      <c r="D134" s="86"/>
      <c r="E134" s="50"/>
      <c r="F134" s="86"/>
      <c r="G134" s="86"/>
      <c r="M134" s="79"/>
      <c r="N134" s="81"/>
      <c r="O134" s="81"/>
      <c r="P134" s="80"/>
      <c r="Q134" s="81"/>
      <c r="R134" s="80"/>
    </row>
    <row r="135" spans="1:18" s="87" customFormat="1" ht="36" customHeight="1">
      <c r="A135" s="85"/>
      <c r="C135" s="92" t="s">
        <v>199</v>
      </c>
      <c r="D135" s="94"/>
      <c r="E135" s="52">
        <v>0</v>
      </c>
      <c r="F135" s="105" t="str">
        <f t="shared" ref="F135:F136" si="17">IF(E135=4,"Sangat baik",IF(E135=3,"Baik",IF(E135=2,"Perlu ditingkatkan",IF(E135=1,"Perbaikan",IF(E135=0,"Perbaikan mayor")))))</f>
        <v>Perbaikan mayor</v>
      </c>
      <c r="G135" s="108"/>
      <c r="H135" s="147"/>
      <c r="I135" s="147"/>
      <c r="J135" s="147"/>
      <c r="K135" s="147"/>
      <c r="M135" s="89"/>
      <c r="N135" s="90"/>
      <c r="O135" s="90"/>
      <c r="P135" s="91"/>
      <c r="Q135" s="90"/>
      <c r="R135" s="91"/>
    </row>
    <row r="136" spans="1:18" s="87" customFormat="1" ht="36" customHeight="1">
      <c r="A136" s="85"/>
      <c r="C136" s="92" t="s">
        <v>200</v>
      </c>
      <c r="D136" s="94"/>
      <c r="E136" s="52">
        <v>1</v>
      </c>
      <c r="F136" s="105" t="str">
        <f t="shared" si="17"/>
        <v>Perbaikan</v>
      </c>
      <c r="G136" s="108"/>
      <c r="H136" s="147"/>
      <c r="I136" s="147"/>
      <c r="J136" s="147"/>
      <c r="K136" s="147"/>
      <c r="M136" s="89"/>
      <c r="N136" s="90"/>
      <c r="O136" s="90"/>
      <c r="P136" s="91"/>
      <c r="Q136" s="90"/>
      <c r="R136" s="91"/>
    </row>
    <row r="137" spans="1:18" s="82" customFormat="1">
      <c r="A137" s="83"/>
      <c r="C137" s="14"/>
      <c r="D137" s="102"/>
      <c r="E137" s="106"/>
      <c r="F137" s="102"/>
      <c r="G137" s="102"/>
      <c r="M137" s="79"/>
      <c r="N137" s="81"/>
      <c r="O137" s="81"/>
      <c r="P137" s="80"/>
      <c r="Q137" s="81"/>
      <c r="R137" s="80"/>
    </row>
    <row r="138" spans="1:18" s="82" customFormat="1">
      <c r="A138" s="83"/>
      <c r="B138" s="83" t="s">
        <v>110</v>
      </c>
      <c r="C138" s="14"/>
      <c r="D138" s="102"/>
      <c r="E138" s="106"/>
      <c r="F138" s="102"/>
      <c r="G138" s="102"/>
      <c r="M138" s="79"/>
      <c r="N138" s="81"/>
      <c r="O138" s="81"/>
      <c r="P138" s="80"/>
      <c r="Q138" s="81"/>
      <c r="R138" s="80"/>
    </row>
    <row r="139" spans="1:18" s="82" customFormat="1">
      <c r="A139" s="83"/>
      <c r="C139" s="14"/>
      <c r="D139" s="102"/>
      <c r="E139" s="106"/>
      <c r="F139" s="102"/>
      <c r="G139" s="102"/>
      <c r="M139" s="79"/>
      <c r="N139" s="81"/>
      <c r="O139" s="81"/>
      <c r="P139" s="80"/>
      <c r="Q139" s="81"/>
      <c r="R139" s="80"/>
    </row>
    <row r="140" spans="1:18" s="82" customFormat="1">
      <c r="A140" s="83"/>
      <c r="B140" s="83" t="s">
        <v>111</v>
      </c>
      <c r="C140" s="14"/>
      <c r="D140" s="102"/>
      <c r="E140" s="106"/>
      <c r="F140" s="102"/>
      <c r="G140" s="102"/>
      <c r="M140" s="79"/>
      <c r="N140" s="81"/>
      <c r="O140" s="81"/>
      <c r="P140" s="80"/>
      <c r="Q140" s="81"/>
      <c r="R140" s="80"/>
    </row>
    <row r="141" spans="1:18" s="82" customFormat="1">
      <c r="A141" s="83"/>
      <c r="C141" s="14"/>
      <c r="D141" s="102"/>
      <c r="E141" s="106"/>
      <c r="F141" s="102"/>
      <c r="G141" s="102"/>
      <c r="M141" s="79"/>
      <c r="N141" s="81"/>
      <c r="O141" s="81"/>
      <c r="P141" s="80"/>
      <c r="Q141" s="81"/>
      <c r="R141" s="80"/>
    </row>
    <row r="142" spans="1:18" s="82" customFormat="1">
      <c r="A142" s="83"/>
      <c r="B142" s="83" t="s">
        <v>112</v>
      </c>
      <c r="C142" s="84"/>
      <c r="D142" s="86"/>
      <c r="E142" s="50" t="s">
        <v>72</v>
      </c>
      <c r="F142" s="86"/>
      <c r="G142" s="86"/>
      <c r="M142" s="79"/>
      <c r="N142" s="81"/>
      <c r="O142" s="81"/>
      <c r="P142" s="80"/>
      <c r="Q142" s="81"/>
      <c r="R142" s="80"/>
    </row>
    <row r="143" spans="1:18" s="87" customFormat="1" ht="48.75" customHeight="1">
      <c r="A143" s="85"/>
      <c r="C143" s="92" t="s">
        <v>201</v>
      </c>
      <c r="D143" s="94"/>
      <c r="E143" s="52">
        <v>2</v>
      </c>
      <c r="F143" s="105" t="str">
        <f t="shared" ref="F143" si="18">IF(E143=4,"Sangat baik",IF(E143=3,"Baik",IF(E143=2,"Perlu ditingkatkan",IF(E143=1,"Perbaikan",IF(E143=0,"Perbaikan mayor")))))</f>
        <v>Perlu ditingkatkan</v>
      </c>
      <c r="G143" s="108"/>
      <c r="H143" s="147"/>
      <c r="I143" s="147"/>
      <c r="J143" s="147"/>
      <c r="K143" s="147"/>
      <c r="M143" s="89"/>
      <c r="N143" s="90"/>
      <c r="O143" s="90"/>
      <c r="P143" s="91"/>
      <c r="Q143" s="90"/>
      <c r="R143" s="91"/>
    </row>
    <row r="144" spans="1:18" s="82" customFormat="1">
      <c r="A144" s="83"/>
      <c r="C144" s="84"/>
      <c r="D144" s="86"/>
      <c r="E144" s="50"/>
      <c r="F144" s="86"/>
      <c r="G144" s="86"/>
      <c r="M144" s="79"/>
      <c r="N144" s="81"/>
      <c r="O144" s="81"/>
      <c r="P144" s="80"/>
      <c r="Q144" s="81"/>
      <c r="R144" s="80"/>
    </row>
    <row r="145" spans="1:18" s="82" customFormat="1">
      <c r="A145" s="83"/>
      <c r="B145" s="83" t="s">
        <v>113</v>
      </c>
      <c r="C145" s="84"/>
      <c r="D145" s="86"/>
      <c r="E145" s="50"/>
      <c r="F145" s="86"/>
      <c r="G145" s="86"/>
      <c r="M145" s="79"/>
      <c r="N145" s="81"/>
      <c r="O145" s="81"/>
      <c r="P145" s="80"/>
      <c r="Q145" s="81"/>
      <c r="R145" s="80"/>
    </row>
    <row r="146" spans="1:18" s="82" customFormat="1" ht="48" customHeight="1">
      <c r="A146" s="83"/>
      <c r="C146" s="92" t="s">
        <v>202</v>
      </c>
      <c r="D146" s="94"/>
      <c r="E146" s="52">
        <v>3</v>
      </c>
      <c r="F146" s="105" t="str">
        <f t="shared" ref="F146" si="19">IF(E146=4,"Sangat baik",IF(E146=3,"Baik",IF(E146=2,"Perlu ditingkatkan",IF(E146=1,"Perbaikan",IF(E146=0,"Perbaikan mayor")))))</f>
        <v>Baik</v>
      </c>
      <c r="G146" s="108"/>
      <c r="H146" s="148"/>
      <c r="I146" s="148"/>
      <c r="J146" s="148"/>
      <c r="K146" s="148"/>
      <c r="M146" s="79"/>
      <c r="N146" s="81"/>
      <c r="O146" s="81"/>
      <c r="P146" s="80"/>
      <c r="Q146" s="81"/>
      <c r="R146" s="80"/>
    </row>
    <row r="147" spans="1:18" s="82" customFormat="1" ht="12.75" customHeight="1">
      <c r="A147" s="83"/>
      <c r="C147" s="14"/>
      <c r="D147" s="102"/>
      <c r="E147" s="14"/>
      <c r="F147" s="108"/>
      <c r="G147" s="108"/>
      <c r="M147" s="79"/>
      <c r="N147" s="81"/>
      <c r="O147" s="81"/>
      <c r="P147" s="80"/>
      <c r="Q147" s="81"/>
      <c r="R147" s="80"/>
    </row>
    <row r="148" spans="1:18" s="82" customFormat="1" ht="15" customHeight="1">
      <c r="A148" s="83"/>
      <c r="B148" s="159" t="s">
        <v>114</v>
      </c>
      <c r="C148" s="158"/>
      <c r="D148" s="102"/>
      <c r="E148" s="14"/>
      <c r="F148" s="108"/>
      <c r="G148" s="108"/>
      <c r="M148" s="79"/>
      <c r="N148" s="81"/>
      <c r="O148" s="81"/>
      <c r="P148" s="80"/>
      <c r="Q148" s="81"/>
      <c r="R148" s="80"/>
    </row>
    <row r="149" spans="1:18" s="82" customFormat="1">
      <c r="A149" s="83"/>
      <c r="B149" s="99"/>
      <c r="C149" s="109" t="s">
        <v>1</v>
      </c>
      <c r="D149" s="183"/>
      <c r="E149" s="164">
        <f>AVERAGE(E131:E146)</f>
        <v>2</v>
      </c>
      <c r="F149" s="134"/>
      <c r="G149" s="161">
        <f>SUM(E131:E146)</f>
        <v>10</v>
      </c>
      <c r="M149" s="79"/>
      <c r="N149" s="81"/>
      <c r="O149" s="81"/>
      <c r="P149" s="80"/>
      <c r="Q149" s="81"/>
      <c r="R149" s="80"/>
    </row>
    <row r="150" spans="1:18" s="82" customFormat="1">
      <c r="A150" s="83"/>
      <c r="C150" s="84"/>
      <c r="D150" s="86"/>
      <c r="E150" s="50"/>
      <c r="F150" s="86"/>
      <c r="G150" s="86"/>
      <c r="M150" s="79"/>
      <c r="N150" s="81"/>
      <c r="O150" s="81"/>
      <c r="P150" s="80"/>
      <c r="Q150" s="81"/>
      <c r="R150" s="80"/>
    </row>
    <row r="151" spans="1:18" s="82" customFormat="1">
      <c r="A151" s="83" t="s">
        <v>79</v>
      </c>
      <c r="C151" s="84"/>
      <c r="D151" s="86"/>
      <c r="E151" s="50"/>
      <c r="F151" s="86"/>
      <c r="G151" s="86"/>
      <c r="M151" s="79"/>
      <c r="N151" s="81"/>
      <c r="O151" s="81"/>
      <c r="P151" s="80"/>
      <c r="Q151" s="81"/>
      <c r="R151" s="80"/>
    </row>
    <row r="152" spans="1:18" s="82" customFormat="1">
      <c r="A152" s="83"/>
      <c r="B152" s="83" t="s">
        <v>115</v>
      </c>
      <c r="C152" s="84"/>
      <c r="D152" s="86"/>
      <c r="E152" s="50"/>
      <c r="F152" s="86"/>
      <c r="G152" s="86"/>
      <c r="M152" s="79"/>
      <c r="N152" s="81"/>
      <c r="O152" s="81"/>
      <c r="P152" s="80"/>
      <c r="Q152" s="81"/>
      <c r="R152" s="80"/>
    </row>
    <row r="153" spans="1:18" s="82" customFormat="1" ht="63" customHeight="1">
      <c r="A153" s="83"/>
      <c r="C153" s="92" t="s">
        <v>232</v>
      </c>
      <c r="D153" s="94"/>
      <c r="E153" s="52">
        <v>4</v>
      </c>
      <c r="F153" s="105" t="str">
        <f t="shared" ref="F153:F154" si="20">IF(E153=4,"Sangat baik",IF(E153=3,"Baik",IF(E153=2,"Perlu ditingkatkan",IF(E153=1,"Perbaikan",IF(E153=0,"Perbaikan mayor")))))</f>
        <v>Sangat baik</v>
      </c>
      <c r="G153" s="108"/>
      <c r="H153" s="148"/>
      <c r="I153" s="148"/>
      <c r="J153" s="148"/>
      <c r="K153" s="148"/>
      <c r="M153" s="79"/>
      <c r="N153" s="81"/>
      <c r="O153" s="81"/>
      <c r="P153" s="80"/>
      <c r="Q153" s="81"/>
      <c r="R153" s="80"/>
    </row>
    <row r="154" spans="1:18" s="82" customFormat="1" ht="37.5" customHeight="1">
      <c r="A154" s="83"/>
      <c r="C154" s="92" t="s">
        <v>203</v>
      </c>
      <c r="D154" s="94"/>
      <c r="E154" s="52" t="s">
        <v>72</v>
      </c>
      <c r="F154" s="105" t="b">
        <f t="shared" si="20"/>
        <v>0</v>
      </c>
      <c r="G154" s="108"/>
      <c r="H154" s="148"/>
      <c r="I154" s="148"/>
      <c r="J154" s="148"/>
      <c r="K154" s="148"/>
      <c r="M154" s="79"/>
      <c r="N154" s="81"/>
      <c r="O154" s="81"/>
      <c r="P154" s="80"/>
      <c r="Q154" s="81"/>
      <c r="R154" s="80"/>
    </row>
    <row r="155" spans="1:18" s="82" customFormat="1">
      <c r="A155" s="83"/>
      <c r="C155" s="84"/>
      <c r="D155" s="86"/>
      <c r="E155" s="50"/>
      <c r="F155" s="86"/>
      <c r="G155" s="86"/>
      <c r="M155" s="79"/>
      <c r="N155" s="81"/>
      <c r="O155" s="81"/>
      <c r="P155" s="80"/>
      <c r="Q155" s="81"/>
      <c r="R155" s="80"/>
    </row>
    <row r="156" spans="1:18" s="82" customFormat="1">
      <c r="A156" s="83"/>
      <c r="B156" s="83" t="s">
        <v>116</v>
      </c>
      <c r="C156" s="84"/>
      <c r="D156" s="86"/>
      <c r="E156" s="50"/>
      <c r="F156" s="86"/>
      <c r="G156" s="86"/>
      <c r="M156" s="79"/>
      <c r="N156" s="81"/>
      <c r="O156" s="81"/>
      <c r="P156" s="80"/>
      <c r="Q156" s="81"/>
      <c r="R156" s="80"/>
    </row>
    <row r="157" spans="1:18" s="82" customFormat="1" ht="36" customHeight="1">
      <c r="A157" s="83"/>
      <c r="C157" s="92" t="s">
        <v>230</v>
      </c>
      <c r="D157" s="94"/>
      <c r="E157" s="52">
        <v>0</v>
      </c>
      <c r="F157" s="105" t="str">
        <f t="shared" ref="F157:F162" si="21">IF(E157=4,"Sangat baik",IF(E157=3,"Baik",IF(E157=2,"Perlu ditingkatkan",IF(E157=1,"Perbaikan",IF(E157=0,"Perbaikan mayor")))))</f>
        <v>Perbaikan mayor</v>
      </c>
      <c r="G157" s="108"/>
      <c r="H157" s="148"/>
      <c r="I157" s="148"/>
      <c r="J157" s="148"/>
      <c r="K157" s="148"/>
      <c r="M157" s="79"/>
      <c r="N157" s="81"/>
      <c r="O157" s="81"/>
      <c r="P157" s="80"/>
      <c r="Q157" s="81"/>
      <c r="R157" s="80"/>
    </row>
    <row r="158" spans="1:18" s="82" customFormat="1" ht="36" customHeight="1">
      <c r="A158" s="83"/>
      <c r="C158" s="92" t="s">
        <v>204</v>
      </c>
      <c r="D158" s="94"/>
      <c r="E158" s="52">
        <v>1</v>
      </c>
      <c r="F158" s="105" t="str">
        <f t="shared" si="21"/>
        <v>Perbaikan</v>
      </c>
      <c r="G158" s="108"/>
      <c r="H158" s="148"/>
      <c r="I158" s="148"/>
      <c r="J158" s="148"/>
      <c r="K158" s="148"/>
      <c r="M158" s="79"/>
      <c r="N158" s="81"/>
      <c r="O158" s="81"/>
      <c r="P158" s="80"/>
      <c r="Q158" s="81"/>
      <c r="R158" s="80"/>
    </row>
    <row r="159" spans="1:18" s="82" customFormat="1" ht="36" customHeight="1">
      <c r="A159" s="83"/>
      <c r="C159" s="92" t="s">
        <v>205</v>
      </c>
      <c r="D159" s="94"/>
      <c r="E159" s="52">
        <v>2</v>
      </c>
      <c r="F159" s="105" t="str">
        <f t="shared" si="21"/>
        <v>Perlu ditingkatkan</v>
      </c>
      <c r="G159" s="108"/>
      <c r="H159" s="148"/>
      <c r="I159" s="148"/>
      <c r="J159" s="148"/>
      <c r="K159" s="148"/>
      <c r="M159" s="79"/>
      <c r="N159" s="81"/>
      <c r="O159" s="81"/>
      <c r="P159" s="80"/>
      <c r="Q159" s="81"/>
      <c r="R159" s="80"/>
    </row>
    <row r="160" spans="1:18" s="82" customFormat="1" ht="36" customHeight="1">
      <c r="A160" s="83"/>
      <c r="C160" s="92" t="s">
        <v>206</v>
      </c>
      <c r="D160" s="94"/>
      <c r="E160" s="52">
        <v>3</v>
      </c>
      <c r="F160" s="105" t="str">
        <f t="shared" si="21"/>
        <v>Baik</v>
      </c>
      <c r="G160" s="108"/>
      <c r="H160" s="148"/>
      <c r="I160" s="148"/>
      <c r="J160" s="148"/>
      <c r="K160" s="148"/>
      <c r="M160" s="79"/>
      <c r="N160" s="81"/>
      <c r="O160" s="81"/>
      <c r="P160" s="80"/>
      <c r="Q160" s="81"/>
      <c r="R160" s="80"/>
    </row>
    <row r="161" spans="1:18" s="82" customFormat="1" ht="36" customHeight="1">
      <c r="A161" s="83"/>
      <c r="C161" s="92" t="s">
        <v>231</v>
      </c>
      <c r="D161" s="94"/>
      <c r="E161" s="52">
        <v>4</v>
      </c>
      <c r="F161" s="105" t="str">
        <f t="shared" si="21"/>
        <v>Sangat baik</v>
      </c>
      <c r="G161" s="108"/>
      <c r="H161" s="148"/>
      <c r="I161" s="148"/>
      <c r="J161" s="148"/>
      <c r="K161" s="148"/>
      <c r="M161" s="79"/>
      <c r="N161" s="81"/>
      <c r="O161" s="81"/>
      <c r="P161" s="80"/>
      <c r="Q161" s="81"/>
      <c r="R161" s="80"/>
    </row>
    <row r="162" spans="1:18" s="82" customFormat="1" ht="36" customHeight="1">
      <c r="A162" s="83"/>
      <c r="C162" s="92" t="s">
        <v>207</v>
      </c>
      <c r="D162" s="94"/>
      <c r="E162" s="52" t="s">
        <v>72</v>
      </c>
      <c r="F162" s="105" t="b">
        <f t="shared" si="21"/>
        <v>0</v>
      </c>
      <c r="G162" s="108"/>
      <c r="H162" s="148"/>
      <c r="I162" s="148"/>
      <c r="J162" s="148"/>
      <c r="K162" s="148"/>
      <c r="M162" s="79"/>
      <c r="N162" s="81"/>
      <c r="O162" s="81"/>
      <c r="P162" s="80"/>
      <c r="Q162" s="81"/>
      <c r="R162" s="80"/>
    </row>
    <row r="163" spans="1:18" s="82" customFormat="1">
      <c r="A163" s="83"/>
      <c r="B163" s="99"/>
      <c r="C163" s="100" t="s">
        <v>1</v>
      </c>
      <c r="D163" s="181"/>
      <c r="E163" s="163">
        <f>AVERAGE(E153:E162)</f>
        <v>2.3333333333333335</v>
      </c>
      <c r="F163" s="86"/>
      <c r="G163" s="162">
        <f>SUM(E153:E162)</f>
        <v>14</v>
      </c>
      <c r="M163" s="79"/>
      <c r="N163" s="81"/>
      <c r="O163" s="81"/>
      <c r="P163" s="80"/>
      <c r="Q163" s="81"/>
      <c r="R163" s="80"/>
    </row>
    <row r="164" spans="1:18" s="82" customFormat="1">
      <c r="A164" s="83"/>
      <c r="C164" s="84"/>
      <c r="D164" s="86"/>
      <c r="E164" s="50"/>
      <c r="F164" s="86"/>
      <c r="G164" s="86"/>
      <c r="M164" s="79"/>
      <c r="N164" s="81"/>
      <c r="O164" s="81"/>
      <c r="P164" s="80"/>
      <c r="Q164" s="81"/>
      <c r="R164" s="80"/>
    </row>
    <row r="165" spans="1:18" s="82" customFormat="1">
      <c r="A165" s="83" t="s">
        <v>117</v>
      </c>
      <c r="C165" s="84"/>
      <c r="D165" s="86"/>
      <c r="E165" s="50"/>
      <c r="F165" s="86"/>
      <c r="G165" s="86"/>
      <c r="M165" s="79"/>
      <c r="N165" s="81"/>
      <c r="O165" s="81"/>
      <c r="P165" s="80"/>
      <c r="Q165" s="81"/>
      <c r="R165" s="80"/>
    </row>
    <row r="166" spans="1:18" s="82" customFormat="1">
      <c r="A166" s="83"/>
      <c r="B166" s="83" t="s">
        <v>118</v>
      </c>
      <c r="C166" s="84"/>
      <c r="D166" s="86"/>
      <c r="E166" s="50"/>
      <c r="F166" s="86"/>
      <c r="G166" s="86"/>
      <c r="M166" s="79"/>
      <c r="N166" s="81"/>
      <c r="O166" s="81"/>
      <c r="P166" s="80"/>
      <c r="Q166" s="81"/>
      <c r="R166" s="80"/>
    </row>
    <row r="167" spans="1:18" s="82" customFormat="1" ht="76.5" customHeight="1">
      <c r="A167" s="83"/>
      <c r="C167" s="92" t="s">
        <v>229</v>
      </c>
      <c r="D167" s="94"/>
      <c r="E167" s="52">
        <v>2</v>
      </c>
      <c r="F167" s="136" t="str">
        <f>IF(E167=4,"Sangat baik",IF(E167=3,"Baik",IF(E167=2,"Perlu ditingkatkan",IF(E167=1,"Perbaikan",IF(E167=0,"Perbaikan mayor")))))</f>
        <v>Perlu ditingkatkan</v>
      </c>
      <c r="G167" s="86"/>
      <c r="H167" s="148"/>
      <c r="I167" s="148"/>
      <c r="J167" s="148"/>
      <c r="K167" s="148"/>
      <c r="M167" s="79"/>
      <c r="N167" s="81"/>
      <c r="O167" s="81"/>
      <c r="P167" s="80"/>
      <c r="Q167" s="81"/>
      <c r="R167" s="80"/>
    </row>
    <row r="168" spans="1:18" s="82" customFormat="1">
      <c r="A168" s="83"/>
      <c r="B168" s="83" t="s">
        <v>120</v>
      </c>
      <c r="C168" s="84"/>
      <c r="D168" s="86"/>
      <c r="E168" s="50"/>
      <c r="F168" s="103"/>
      <c r="G168" s="86"/>
      <c r="M168" s="79"/>
      <c r="N168" s="81"/>
      <c r="O168" s="81"/>
      <c r="P168" s="80"/>
      <c r="Q168" s="81"/>
      <c r="R168" s="80"/>
    </row>
    <row r="169" spans="1:18" s="82" customFormat="1">
      <c r="A169" s="83"/>
      <c r="B169" s="83" t="s">
        <v>121</v>
      </c>
      <c r="C169" s="84"/>
      <c r="D169" s="86"/>
      <c r="E169" s="50"/>
      <c r="F169" s="103"/>
      <c r="G169" s="86"/>
      <c r="M169" s="79"/>
      <c r="N169" s="81"/>
      <c r="O169" s="81"/>
      <c r="P169" s="80"/>
      <c r="Q169" s="81"/>
      <c r="R169" s="80"/>
    </row>
    <row r="170" spans="1:18" s="82" customFormat="1">
      <c r="A170" s="83"/>
      <c r="B170" s="98"/>
      <c r="C170" s="156" t="s">
        <v>1</v>
      </c>
      <c r="D170" s="184"/>
      <c r="E170" s="157">
        <f>AVERAGE(E167)</f>
        <v>2</v>
      </c>
      <c r="F170" s="136"/>
      <c r="G170" s="162">
        <f>+E170</f>
        <v>2</v>
      </c>
      <c r="H170" s="148"/>
      <c r="I170" s="148"/>
      <c r="J170" s="148"/>
      <c r="K170" s="148"/>
      <c r="M170" s="79"/>
      <c r="N170" s="81"/>
      <c r="O170" s="81"/>
      <c r="P170" s="80"/>
      <c r="Q170" s="81"/>
      <c r="R170" s="80"/>
    </row>
    <row r="171" spans="1:18" s="82" customFormat="1">
      <c r="A171" s="83"/>
      <c r="C171" s="84"/>
      <c r="D171" s="86"/>
      <c r="E171" s="50"/>
      <c r="F171" s="86"/>
      <c r="G171" s="86"/>
      <c r="M171" s="79"/>
      <c r="N171" s="81"/>
      <c r="O171" s="81"/>
      <c r="P171" s="80"/>
      <c r="Q171" s="81"/>
      <c r="R171" s="80"/>
    </row>
    <row r="172" spans="1:18" s="82" customFormat="1">
      <c r="A172" s="83" t="s">
        <v>119</v>
      </c>
      <c r="C172" s="84"/>
      <c r="D172" s="86"/>
      <c r="E172" s="50"/>
      <c r="F172" s="86"/>
      <c r="G172" s="86"/>
      <c r="M172" s="79"/>
      <c r="N172" s="81"/>
      <c r="O172" s="81"/>
      <c r="P172" s="80"/>
      <c r="Q172" s="81"/>
      <c r="R172" s="80"/>
    </row>
    <row r="173" spans="1:18" s="82" customFormat="1">
      <c r="A173" s="83"/>
      <c r="B173" s="83" t="s">
        <v>210</v>
      </c>
      <c r="C173" s="84"/>
      <c r="D173" s="86"/>
      <c r="E173" s="50"/>
      <c r="F173" s="86"/>
      <c r="G173" s="86"/>
      <c r="M173" s="79"/>
      <c r="N173" s="81"/>
      <c r="O173" s="81"/>
      <c r="P173" s="80"/>
      <c r="Q173" s="81"/>
      <c r="R173" s="80"/>
    </row>
    <row r="174" spans="1:18" s="87" customFormat="1" ht="46.5" customHeight="1">
      <c r="A174" s="85"/>
      <c r="B174" s="85"/>
      <c r="C174" s="92" t="s">
        <v>208</v>
      </c>
      <c r="D174" s="94"/>
      <c r="E174" s="52">
        <v>1</v>
      </c>
      <c r="F174" s="105" t="str">
        <f t="shared" ref="F174:F175" si="22">IF(E174=4,"Sangat baik",IF(E174=3,"Baik",IF(E174=2,"Perlu ditingkatkan",IF(E174=1,"Perbaikan",IF(E174=0,"Perbaikan mayor")))))</f>
        <v>Perbaikan</v>
      </c>
      <c r="G174" s="86"/>
      <c r="H174" s="147"/>
      <c r="I174" s="147"/>
      <c r="J174" s="147"/>
      <c r="K174" s="147"/>
      <c r="M174" s="89"/>
      <c r="N174" s="90"/>
      <c r="O174" s="90"/>
      <c r="P174" s="91"/>
      <c r="Q174" s="90"/>
      <c r="R174" s="91"/>
    </row>
    <row r="175" spans="1:18" s="87" customFormat="1" ht="46.5" customHeight="1">
      <c r="A175" s="85"/>
      <c r="B175" s="85"/>
      <c r="C175" s="92" t="s">
        <v>209</v>
      </c>
      <c r="D175" s="94"/>
      <c r="E175" s="52">
        <v>2</v>
      </c>
      <c r="F175" s="105" t="str">
        <f t="shared" si="22"/>
        <v>Perlu ditingkatkan</v>
      </c>
      <c r="G175" s="86"/>
      <c r="H175" s="147"/>
      <c r="I175" s="147"/>
      <c r="J175" s="147"/>
      <c r="K175" s="147"/>
      <c r="M175" s="89"/>
      <c r="N175" s="90"/>
      <c r="O175" s="90"/>
      <c r="P175" s="91"/>
      <c r="Q175" s="90"/>
      <c r="R175" s="91"/>
    </row>
    <row r="176" spans="1:18" s="87" customFormat="1" ht="36" customHeight="1">
      <c r="A176" s="85"/>
      <c r="C176" s="97" t="s">
        <v>239</v>
      </c>
      <c r="D176" s="94"/>
      <c r="E176" s="52">
        <v>3</v>
      </c>
      <c r="F176" s="105" t="str">
        <f>IF(E176=4,"Sangat baik",IF(E176=3,"Baik",IF(E176=2,"Perlu ditingkatkan",IF(E176=1,"Perbaikan",IF(E176=0,"Perbaikan mayor")))))</f>
        <v>Baik</v>
      </c>
      <c r="G176" s="108"/>
      <c r="H176" s="147"/>
      <c r="I176" s="147"/>
      <c r="J176" s="147"/>
      <c r="K176" s="147"/>
      <c r="M176" s="89"/>
      <c r="N176" s="90"/>
      <c r="O176" s="90"/>
      <c r="P176" s="91"/>
      <c r="Q176" s="90"/>
      <c r="R176" s="91"/>
    </row>
    <row r="177" spans="1:18" s="82" customFormat="1" ht="20.25" customHeight="1">
      <c r="A177" s="83"/>
      <c r="B177" s="83" t="s">
        <v>211</v>
      </c>
      <c r="C177" s="14"/>
      <c r="D177" s="102"/>
      <c r="E177" s="14"/>
      <c r="F177" s="108"/>
      <c r="G177" s="108"/>
      <c r="M177" s="79"/>
      <c r="N177" s="81"/>
      <c r="O177" s="81"/>
      <c r="P177" s="80"/>
      <c r="Q177" s="81"/>
      <c r="R177" s="80"/>
    </row>
    <row r="178" spans="1:18" s="82" customFormat="1" ht="23.25" customHeight="1">
      <c r="A178" s="83"/>
      <c r="B178" s="83" t="s">
        <v>122</v>
      </c>
      <c r="C178" s="14"/>
      <c r="D178" s="102"/>
      <c r="E178" s="14"/>
      <c r="F178" s="108"/>
      <c r="G178" s="108"/>
      <c r="M178" s="79"/>
      <c r="N178" s="81"/>
      <c r="O178" s="81"/>
      <c r="P178" s="80"/>
      <c r="Q178" s="81"/>
      <c r="R178" s="80"/>
    </row>
    <row r="179" spans="1:18" s="82" customFormat="1">
      <c r="A179" s="83"/>
      <c r="B179" s="99"/>
      <c r="C179" s="100" t="s">
        <v>1</v>
      </c>
      <c r="D179" s="181"/>
      <c r="E179" s="163">
        <f>AVERAGE(E174:E176)</f>
        <v>2</v>
      </c>
      <c r="F179" s="86"/>
      <c r="G179" s="162">
        <f>SUM(E174:E176)</f>
        <v>6</v>
      </c>
      <c r="M179" s="79"/>
      <c r="N179" s="81"/>
      <c r="O179" s="81"/>
      <c r="P179" s="80"/>
      <c r="Q179" s="81"/>
      <c r="R179" s="80"/>
    </row>
    <row r="180" spans="1:18" s="82" customFormat="1">
      <c r="A180" s="83"/>
      <c r="C180" s="84"/>
      <c r="D180" s="86"/>
      <c r="E180" s="50"/>
      <c r="F180" s="86"/>
      <c r="G180" s="86"/>
      <c r="M180" s="79"/>
      <c r="N180" s="81"/>
      <c r="O180" s="81"/>
      <c r="P180" s="80"/>
      <c r="Q180" s="81"/>
      <c r="R180" s="80"/>
    </row>
    <row r="181" spans="1:18" s="82" customFormat="1">
      <c r="A181" s="83" t="s">
        <v>123</v>
      </c>
      <c r="C181" s="84"/>
      <c r="D181" s="86"/>
      <c r="E181" s="50"/>
      <c r="F181" s="86"/>
      <c r="G181" s="86"/>
      <c r="M181" s="79"/>
      <c r="N181" s="81"/>
      <c r="O181" s="81"/>
      <c r="P181" s="80"/>
      <c r="Q181" s="81"/>
      <c r="R181" s="80"/>
    </row>
    <row r="182" spans="1:18" s="82" customFormat="1">
      <c r="A182" s="83"/>
      <c r="B182" s="83" t="s">
        <v>124</v>
      </c>
      <c r="C182" s="84"/>
      <c r="D182" s="86"/>
      <c r="E182" s="50"/>
      <c r="F182" s="86"/>
      <c r="G182" s="86"/>
      <c r="M182" s="79"/>
      <c r="N182" s="81"/>
      <c r="O182" s="81"/>
      <c r="P182" s="80"/>
      <c r="Q182" s="81"/>
      <c r="R182" s="80"/>
    </row>
    <row r="183" spans="1:18" s="82" customFormat="1" ht="94.5" customHeight="1">
      <c r="A183" s="83"/>
      <c r="C183" s="92" t="s">
        <v>212</v>
      </c>
      <c r="D183" s="94"/>
      <c r="E183" s="52">
        <v>4</v>
      </c>
      <c r="F183" s="105" t="str">
        <f t="shared" ref="F183" si="23">IF(E183=4,"Sangat baik",IF(E183=3,"Baik",IF(E183=2,"Perlu ditingkatkan",IF(E183=1,"Perbaikan",IF(E183=0,"Perbaikan mayor")))))</f>
        <v>Sangat baik</v>
      </c>
      <c r="G183" s="108"/>
      <c r="H183" s="148"/>
      <c r="I183" s="148"/>
      <c r="J183" s="148"/>
      <c r="K183" s="148"/>
      <c r="M183" s="79"/>
      <c r="N183" s="81"/>
      <c r="O183" s="81"/>
      <c r="P183" s="80"/>
      <c r="Q183" s="81"/>
      <c r="R183" s="80"/>
    </row>
    <row r="184" spans="1:18" s="82" customFormat="1">
      <c r="A184" s="83"/>
      <c r="C184" s="84"/>
      <c r="D184" s="86"/>
      <c r="E184" s="50"/>
      <c r="F184" s="86"/>
      <c r="G184" s="86"/>
      <c r="M184" s="79"/>
      <c r="N184" s="81"/>
      <c r="O184" s="81"/>
      <c r="P184" s="80"/>
      <c r="Q184" s="81"/>
      <c r="R184" s="80"/>
    </row>
    <row r="185" spans="1:18" s="82" customFormat="1">
      <c r="A185" s="83"/>
      <c r="B185" s="83" t="s">
        <v>125</v>
      </c>
      <c r="C185" s="84"/>
      <c r="D185" s="86"/>
      <c r="E185" s="50"/>
      <c r="F185" s="86"/>
      <c r="G185" s="86"/>
      <c r="M185" s="79"/>
      <c r="N185" s="81"/>
      <c r="O185" s="81"/>
      <c r="P185" s="80"/>
      <c r="Q185" s="81"/>
      <c r="R185" s="80"/>
    </row>
    <row r="186" spans="1:18" s="82" customFormat="1" ht="48" customHeight="1">
      <c r="A186" s="83"/>
      <c r="C186" s="92" t="s">
        <v>213</v>
      </c>
      <c r="D186" s="94"/>
      <c r="E186" s="52" t="s">
        <v>72</v>
      </c>
      <c r="F186" s="105" t="b">
        <f t="shared" ref="F186:F188" si="24">IF(E186=4,"Sangat baik",IF(E186=3,"Baik",IF(E186=2,"Perlu ditingkatkan",IF(E186=1,"Perbaikan",IF(E186=0,"Perbaikan mayor")))))</f>
        <v>0</v>
      </c>
      <c r="G186" s="108"/>
      <c r="H186" s="148"/>
      <c r="I186" s="148"/>
      <c r="J186" s="148"/>
      <c r="K186" s="148"/>
      <c r="M186" s="79"/>
      <c r="N186" s="81"/>
      <c r="O186" s="81"/>
      <c r="P186" s="80"/>
      <c r="Q186" s="81"/>
      <c r="R186" s="80"/>
    </row>
    <row r="187" spans="1:18" s="82" customFormat="1" ht="21" customHeight="1">
      <c r="A187" s="83"/>
      <c r="B187" s="83" t="s">
        <v>126</v>
      </c>
      <c r="C187" s="102"/>
      <c r="D187" s="102"/>
      <c r="E187" s="14"/>
      <c r="F187" s="108"/>
      <c r="G187" s="108"/>
      <c r="M187" s="79"/>
      <c r="N187" s="81"/>
      <c r="O187" s="81"/>
      <c r="P187" s="80"/>
      <c r="Q187" s="81"/>
      <c r="R187" s="80"/>
    </row>
    <row r="188" spans="1:18" s="87" customFormat="1" ht="48" customHeight="1">
      <c r="A188" s="85"/>
      <c r="C188" s="92" t="s">
        <v>214</v>
      </c>
      <c r="D188" s="94"/>
      <c r="E188" s="52">
        <v>0</v>
      </c>
      <c r="F188" s="105" t="str">
        <f t="shared" si="24"/>
        <v>Perbaikan mayor</v>
      </c>
      <c r="G188" s="108"/>
      <c r="H188" s="147"/>
      <c r="I188" s="147"/>
      <c r="J188" s="147"/>
      <c r="K188" s="147"/>
      <c r="M188" s="89"/>
      <c r="N188" s="90"/>
      <c r="O188" s="90"/>
      <c r="P188" s="91"/>
      <c r="Q188" s="90"/>
      <c r="R188" s="91"/>
    </row>
    <row r="189" spans="1:18" s="82" customFormat="1" ht="24" customHeight="1">
      <c r="A189" s="83"/>
      <c r="B189" s="83" t="s">
        <v>127</v>
      </c>
      <c r="C189" s="102"/>
      <c r="D189" s="102"/>
      <c r="E189" s="14"/>
      <c r="F189" s="108"/>
      <c r="G189" s="108"/>
      <c r="M189" s="79"/>
      <c r="N189" s="81"/>
      <c r="O189" s="81"/>
      <c r="P189" s="80"/>
      <c r="Q189" s="81"/>
      <c r="R189" s="80"/>
    </row>
    <row r="190" spans="1:18" s="82" customFormat="1" ht="20.25" customHeight="1">
      <c r="A190" s="83"/>
      <c r="B190" s="83" t="s">
        <v>128</v>
      </c>
      <c r="C190" s="102"/>
      <c r="D190" s="102"/>
      <c r="E190" s="14"/>
      <c r="F190" s="108"/>
      <c r="G190" s="108"/>
      <c r="M190" s="79"/>
      <c r="N190" s="81"/>
      <c r="O190" s="81"/>
      <c r="P190" s="80"/>
      <c r="Q190" s="81"/>
      <c r="R190" s="80"/>
    </row>
    <row r="191" spans="1:18" s="87" customFormat="1" ht="65.25" customHeight="1">
      <c r="A191" s="85"/>
      <c r="C191" s="92" t="s">
        <v>215</v>
      </c>
      <c r="D191" s="94"/>
      <c r="E191" s="52">
        <v>1</v>
      </c>
      <c r="F191" s="105" t="str">
        <f t="shared" ref="F191" si="25">IF(E191=4,"Sangat baik",IF(E191=3,"Baik",IF(E191=2,"Perlu ditingkatkan",IF(E191=1,"Perbaikan",IF(E191=0,"Perbaikan mayor")))))</f>
        <v>Perbaikan</v>
      </c>
      <c r="G191" s="108"/>
      <c r="H191" s="147"/>
      <c r="I191" s="147"/>
      <c r="J191" s="147"/>
      <c r="K191" s="147"/>
      <c r="M191" s="89"/>
      <c r="N191" s="90"/>
      <c r="O191" s="90"/>
      <c r="P191" s="91"/>
      <c r="Q191" s="90"/>
      <c r="R191" s="91"/>
    </row>
    <row r="192" spans="1:18" s="82" customFormat="1" ht="22.5" customHeight="1">
      <c r="A192" s="83"/>
      <c r="B192" s="83" t="s">
        <v>129</v>
      </c>
      <c r="C192" s="102"/>
      <c r="D192" s="102"/>
      <c r="E192" s="14"/>
      <c r="F192" s="108"/>
      <c r="G192" s="108"/>
      <c r="M192" s="79"/>
      <c r="N192" s="81"/>
      <c r="O192" s="81"/>
      <c r="P192" s="80"/>
      <c r="Q192" s="81"/>
      <c r="R192" s="80"/>
    </row>
    <row r="193" spans="1:18" s="82" customFormat="1" ht="36" customHeight="1">
      <c r="A193" s="83"/>
      <c r="C193" s="92" t="s">
        <v>216</v>
      </c>
      <c r="D193" s="94"/>
      <c r="E193" s="52">
        <v>2</v>
      </c>
      <c r="F193" s="105" t="str">
        <f t="shared" ref="F193" si="26">IF(E193=4,"Sangat baik",IF(E193=3,"Baik",IF(E193=2,"Perlu ditingkatkan",IF(E193=1,"Perbaikan",IF(E193=0,"Perbaikan mayor")))))</f>
        <v>Perlu ditingkatkan</v>
      </c>
      <c r="G193" s="108"/>
      <c r="H193" s="148"/>
      <c r="I193" s="148"/>
      <c r="J193" s="148"/>
      <c r="K193" s="148"/>
      <c r="M193" s="79"/>
      <c r="N193" s="81"/>
      <c r="O193" s="81"/>
      <c r="P193" s="80"/>
      <c r="Q193" s="81"/>
      <c r="R193" s="80"/>
    </row>
    <row r="194" spans="1:18" s="82" customFormat="1">
      <c r="A194" s="83"/>
      <c r="B194" s="99"/>
      <c r="C194" s="100" t="s">
        <v>1</v>
      </c>
      <c r="D194" s="181"/>
      <c r="E194" s="163">
        <f>AVERAGE(E183:E193)</f>
        <v>1.75</v>
      </c>
      <c r="F194" s="86"/>
      <c r="G194" s="162">
        <f>SUM(E183:E193)</f>
        <v>7</v>
      </c>
      <c r="M194" s="79"/>
      <c r="N194" s="81"/>
      <c r="O194" s="81"/>
      <c r="P194" s="80"/>
      <c r="Q194" s="81"/>
      <c r="R194" s="80"/>
    </row>
    <row r="195" spans="1:18" s="82" customFormat="1">
      <c r="A195" s="83"/>
      <c r="C195" s="84"/>
      <c r="D195" s="86"/>
      <c r="E195" s="50"/>
      <c r="F195" s="86"/>
      <c r="G195" s="86"/>
      <c r="M195" s="79"/>
      <c r="N195" s="81"/>
      <c r="O195" s="81"/>
      <c r="P195" s="80"/>
      <c r="Q195" s="81"/>
      <c r="R195" s="80"/>
    </row>
    <row r="196" spans="1:18" s="82" customFormat="1">
      <c r="A196" s="83" t="s">
        <v>130</v>
      </c>
      <c r="C196" s="84"/>
      <c r="D196" s="86"/>
      <c r="E196" s="50"/>
      <c r="F196" s="86"/>
      <c r="G196" s="86"/>
      <c r="M196" s="79"/>
      <c r="N196" s="81"/>
      <c r="O196" s="81"/>
      <c r="P196" s="80"/>
      <c r="Q196" s="81"/>
      <c r="R196" s="80"/>
    </row>
    <row r="197" spans="1:18" s="82" customFormat="1">
      <c r="A197" s="83"/>
      <c r="B197" s="83" t="s">
        <v>131</v>
      </c>
      <c r="C197" s="84"/>
      <c r="D197" s="86"/>
      <c r="E197" s="50"/>
      <c r="F197" s="86"/>
      <c r="G197" s="86"/>
      <c r="M197" s="79"/>
      <c r="N197" s="81"/>
      <c r="O197" s="81"/>
      <c r="P197" s="80"/>
      <c r="Q197" s="81"/>
      <c r="R197" s="80"/>
    </row>
    <row r="198" spans="1:18" s="87" customFormat="1" ht="51" customHeight="1">
      <c r="A198" s="85"/>
      <c r="B198" s="85"/>
      <c r="C198" s="92" t="s">
        <v>217</v>
      </c>
      <c r="D198" s="94"/>
      <c r="E198" s="52">
        <v>3</v>
      </c>
      <c r="F198" s="105" t="str">
        <f t="shared" ref="F198:F200" si="27">IF(E198=4,"Sangat baik",IF(E198=3,"Baik",IF(E198=2,"Perlu ditingkatkan",IF(E198=1,"Perbaikan",IF(E198=0,"Perbaikan mayor")))))</f>
        <v>Baik</v>
      </c>
      <c r="G198" s="86"/>
      <c r="H198" s="147"/>
      <c r="I198" s="147"/>
      <c r="J198" s="147"/>
      <c r="K198" s="147"/>
      <c r="M198" s="89"/>
      <c r="N198" s="90"/>
      <c r="O198" s="90"/>
      <c r="P198" s="91"/>
      <c r="Q198" s="90"/>
      <c r="R198" s="91"/>
    </row>
    <row r="199" spans="1:18" s="87" customFormat="1" ht="36" customHeight="1">
      <c r="A199" s="85"/>
      <c r="C199" s="92" t="s">
        <v>218</v>
      </c>
      <c r="D199" s="94"/>
      <c r="E199" s="52">
        <v>4</v>
      </c>
      <c r="F199" s="105" t="str">
        <f t="shared" si="27"/>
        <v>Sangat baik</v>
      </c>
      <c r="G199" s="108"/>
      <c r="H199" s="147"/>
      <c r="I199" s="147"/>
      <c r="J199" s="147"/>
      <c r="K199" s="147"/>
      <c r="M199" s="89"/>
      <c r="N199" s="90"/>
      <c r="O199" s="90"/>
      <c r="P199" s="91"/>
      <c r="Q199" s="90"/>
      <c r="R199" s="91"/>
    </row>
    <row r="200" spans="1:18" s="87" customFormat="1" ht="36" customHeight="1">
      <c r="A200" s="85"/>
      <c r="C200" s="92" t="s">
        <v>219</v>
      </c>
      <c r="D200" s="94"/>
      <c r="E200" s="52" t="s">
        <v>72</v>
      </c>
      <c r="F200" s="105" t="b">
        <f t="shared" si="27"/>
        <v>0</v>
      </c>
      <c r="G200" s="108"/>
      <c r="H200" s="147"/>
      <c r="I200" s="147"/>
      <c r="J200" s="147"/>
      <c r="K200" s="147"/>
      <c r="M200" s="89"/>
      <c r="N200" s="90"/>
      <c r="O200" s="90"/>
      <c r="P200" s="91"/>
      <c r="Q200" s="90"/>
      <c r="R200" s="91"/>
    </row>
    <row r="201" spans="1:18" s="82" customFormat="1">
      <c r="A201" s="83"/>
      <c r="C201" s="84"/>
      <c r="D201" s="86"/>
      <c r="E201" s="50"/>
      <c r="F201" s="86"/>
      <c r="G201" s="86"/>
      <c r="M201" s="79"/>
      <c r="N201" s="81"/>
      <c r="O201" s="81"/>
      <c r="P201" s="80"/>
      <c r="Q201" s="81"/>
      <c r="R201" s="80"/>
    </row>
    <row r="202" spans="1:18" s="82" customFormat="1">
      <c r="A202" s="83"/>
      <c r="B202" s="83" t="s">
        <v>132</v>
      </c>
      <c r="C202" s="84"/>
      <c r="D202" s="86"/>
      <c r="E202" s="50"/>
      <c r="F202" s="86"/>
      <c r="G202" s="86"/>
      <c r="M202" s="79"/>
      <c r="N202" s="81"/>
      <c r="O202" s="81"/>
      <c r="P202" s="80"/>
      <c r="Q202" s="81"/>
      <c r="R202" s="80"/>
    </row>
    <row r="203" spans="1:18" s="82" customFormat="1" ht="36" customHeight="1">
      <c r="A203" s="83"/>
      <c r="C203" s="92" t="s">
        <v>220</v>
      </c>
      <c r="D203" s="94"/>
      <c r="E203" s="52">
        <v>0</v>
      </c>
      <c r="F203" s="105" t="str">
        <f t="shared" ref="F203:F205" si="28">IF(E203=4,"Sangat baik",IF(E203=3,"Baik",IF(E203=2,"Perlu ditingkatkan",IF(E203=1,"Perbaikan",IF(E203=0,"Perbaikan mayor")))))</f>
        <v>Perbaikan mayor</v>
      </c>
      <c r="G203" s="108"/>
      <c r="H203" s="148"/>
      <c r="I203" s="148"/>
      <c r="J203" s="148"/>
      <c r="K203" s="148"/>
      <c r="M203" s="79"/>
      <c r="N203" s="81"/>
      <c r="O203" s="81"/>
      <c r="P203" s="80"/>
      <c r="Q203" s="81"/>
      <c r="R203" s="80"/>
    </row>
    <row r="204" spans="1:18" s="82" customFormat="1" ht="36" customHeight="1">
      <c r="A204" s="83"/>
      <c r="C204" s="92" t="s">
        <v>221</v>
      </c>
      <c r="D204" s="94"/>
      <c r="E204" s="52">
        <v>1</v>
      </c>
      <c r="F204" s="105" t="str">
        <f t="shared" si="28"/>
        <v>Perbaikan</v>
      </c>
      <c r="G204" s="108"/>
      <c r="H204" s="148"/>
      <c r="I204" s="148"/>
      <c r="J204" s="148"/>
      <c r="K204" s="148"/>
      <c r="M204" s="79"/>
      <c r="N204" s="81"/>
      <c r="O204" s="81"/>
      <c r="P204" s="80"/>
      <c r="Q204" s="81"/>
      <c r="R204" s="80"/>
    </row>
    <row r="205" spans="1:18" s="82" customFormat="1" ht="45">
      <c r="A205" s="83"/>
      <c r="C205" s="92" t="s">
        <v>222</v>
      </c>
      <c r="D205" s="94"/>
      <c r="E205" s="52">
        <v>2</v>
      </c>
      <c r="F205" s="105" t="str">
        <f t="shared" si="28"/>
        <v>Perlu ditingkatkan</v>
      </c>
      <c r="G205" s="108"/>
      <c r="H205" s="148"/>
      <c r="I205" s="148"/>
      <c r="J205" s="148"/>
      <c r="K205" s="148"/>
      <c r="M205" s="79"/>
      <c r="N205" s="81"/>
      <c r="O205" s="81"/>
      <c r="P205" s="80"/>
      <c r="Q205" s="81"/>
      <c r="R205" s="80"/>
    </row>
    <row r="206" spans="1:18" s="82" customFormat="1">
      <c r="A206" s="98"/>
      <c r="B206" s="99"/>
      <c r="C206" s="100" t="s">
        <v>1</v>
      </c>
      <c r="D206" s="181"/>
      <c r="E206" s="163">
        <f>AVERAGE(E198:E205)</f>
        <v>2</v>
      </c>
      <c r="F206" s="86"/>
      <c r="G206" s="162">
        <f>SUM(E198:E205)</f>
        <v>10</v>
      </c>
      <c r="M206" s="79"/>
      <c r="N206" s="81"/>
      <c r="O206" s="81"/>
      <c r="P206" s="80"/>
      <c r="Q206" s="81"/>
      <c r="R206" s="80"/>
    </row>
    <row r="207" spans="1:18" s="82" customFormat="1">
      <c r="A207" s="83"/>
      <c r="C207" s="84"/>
      <c r="D207" s="86"/>
      <c r="E207" s="50"/>
      <c r="F207" s="86"/>
      <c r="G207" s="86"/>
      <c r="M207" s="79"/>
      <c r="N207" s="81"/>
      <c r="O207" s="81"/>
      <c r="P207" s="80"/>
      <c r="Q207" s="81"/>
      <c r="R207" s="80"/>
    </row>
    <row r="208" spans="1:18" s="82" customFormat="1">
      <c r="A208" s="83" t="s">
        <v>133</v>
      </c>
      <c r="C208" s="84"/>
      <c r="D208" s="86"/>
      <c r="E208" s="50"/>
      <c r="F208" s="86"/>
      <c r="G208" s="86"/>
      <c r="M208" s="79"/>
      <c r="N208" s="81"/>
      <c r="O208" s="81"/>
      <c r="P208" s="80"/>
      <c r="Q208" s="81"/>
      <c r="R208" s="80"/>
    </row>
    <row r="209" spans="1:18" s="82" customFormat="1">
      <c r="A209" s="83"/>
      <c r="B209" s="83" t="s">
        <v>134</v>
      </c>
      <c r="C209" s="84"/>
      <c r="D209" s="86"/>
      <c r="E209" s="50"/>
      <c r="F209" s="86"/>
      <c r="G209" s="86"/>
      <c r="M209" s="79"/>
      <c r="N209" s="81"/>
      <c r="O209" s="81"/>
      <c r="P209" s="80"/>
      <c r="Q209" s="81"/>
      <c r="R209" s="80"/>
    </row>
    <row r="210" spans="1:18" s="82" customFormat="1" ht="61.5" customHeight="1">
      <c r="A210" s="83"/>
      <c r="C210" s="92" t="s">
        <v>223</v>
      </c>
      <c r="D210" s="94"/>
      <c r="E210" s="52">
        <v>3</v>
      </c>
      <c r="F210" s="136" t="str">
        <f>IF(E210=4,"Sangat baik",IF(E210=3,"Baik",IF(E210=2,"Perlu ditingkatkan",IF(E210=1,"Perbaikan",IF(E210=0,"Perbaikan mayor")))))</f>
        <v>Baik</v>
      </c>
      <c r="G210" s="86"/>
      <c r="H210" s="148"/>
      <c r="I210" s="148"/>
      <c r="J210" s="148"/>
      <c r="K210" s="148"/>
      <c r="M210" s="79"/>
      <c r="N210" s="81"/>
      <c r="O210" s="81"/>
      <c r="P210" s="80"/>
      <c r="Q210" s="81"/>
      <c r="R210" s="80"/>
    </row>
    <row r="211" spans="1:18" s="82" customFormat="1">
      <c r="A211" s="83"/>
      <c r="C211" s="84"/>
      <c r="D211" s="86"/>
      <c r="E211" s="50"/>
      <c r="F211" s="86"/>
      <c r="G211" s="86"/>
      <c r="M211" s="79"/>
      <c r="N211" s="81"/>
      <c r="O211" s="81"/>
      <c r="P211" s="80"/>
      <c r="Q211" s="81"/>
      <c r="R211" s="80"/>
    </row>
    <row r="212" spans="1:18" s="82" customFormat="1">
      <c r="A212" s="83"/>
      <c r="B212" s="83" t="s">
        <v>135</v>
      </c>
      <c r="C212" s="84"/>
      <c r="D212" s="86"/>
      <c r="E212" s="50"/>
      <c r="F212" s="86"/>
      <c r="G212" s="86"/>
      <c r="M212" s="79"/>
      <c r="N212" s="81"/>
      <c r="O212" s="81"/>
      <c r="P212" s="80"/>
      <c r="Q212" s="81"/>
      <c r="R212" s="80"/>
    </row>
    <row r="213" spans="1:18" s="82" customFormat="1" ht="48" customHeight="1">
      <c r="A213" s="83"/>
      <c r="C213" s="92" t="s">
        <v>224</v>
      </c>
      <c r="D213" s="94"/>
      <c r="E213" s="52">
        <v>2</v>
      </c>
      <c r="F213" s="105" t="str">
        <f>IF(E213=4,"Sangat baik",IF(E213=3,"Baik",IF(E213=2,"Perlu ditingkatkan",IF(E213=1,"Perbaikan",IF(E213=0,"Perbaikan mayor")))))</f>
        <v>Perlu ditingkatkan</v>
      </c>
      <c r="G213" s="108"/>
      <c r="H213" s="148"/>
      <c r="I213" s="148"/>
      <c r="J213" s="148"/>
      <c r="K213" s="148"/>
      <c r="M213" s="79"/>
      <c r="N213" s="81"/>
      <c r="O213" s="81"/>
      <c r="P213" s="80"/>
      <c r="Q213" s="81"/>
      <c r="R213" s="80"/>
    </row>
    <row r="214" spans="1:18" s="138" customFormat="1">
      <c r="A214" s="137"/>
      <c r="B214" s="99"/>
      <c r="C214" s="100" t="s">
        <v>1</v>
      </c>
      <c r="D214" s="181"/>
      <c r="E214" s="107">
        <f>AVERAGE(E210:E213)</f>
        <v>2.5</v>
      </c>
      <c r="F214" s="141"/>
      <c r="G214" s="162">
        <f>SUM(E210:E213)</f>
        <v>5</v>
      </c>
      <c r="M214" s="142"/>
      <c r="N214" s="143"/>
      <c r="O214" s="143"/>
      <c r="P214" s="144"/>
      <c r="Q214" s="143"/>
      <c r="R214" s="144"/>
    </row>
    <row r="215" spans="1:18" s="82" customFormat="1">
      <c r="A215" s="83"/>
      <c r="C215" s="84"/>
      <c r="D215" s="86"/>
      <c r="E215" s="50"/>
      <c r="F215" s="86"/>
      <c r="G215" s="86"/>
      <c r="M215" s="79"/>
      <c r="N215" s="81"/>
      <c r="O215" s="81"/>
      <c r="P215" s="80"/>
      <c r="Q215" s="81"/>
      <c r="R215" s="80"/>
    </row>
    <row r="216" spans="1:18" s="82" customFormat="1">
      <c r="A216" s="83" t="s">
        <v>136</v>
      </c>
      <c r="C216" s="84"/>
      <c r="D216" s="86"/>
      <c r="E216" s="50"/>
      <c r="F216" s="86"/>
      <c r="G216" s="86"/>
      <c r="M216" s="79"/>
      <c r="N216" s="81"/>
      <c r="O216" s="81"/>
      <c r="P216" s="80"/>
      <c r="Q216" s="81"/>
      <c r="R216" s="80"/>
    </row>
    <row r="217" spans="1:18" s="82" customFormat="1">
      <c r="A217" s="83"/>
      <c r="B217" s="83" t="s">
        <v>137</v>
      </c>
      <c r="C217" s="84"/>
      <c r="D217" s="86"/>
      <c r="E217" s="50"/>
      <c r="F217" s="86"/>
      <c r="G217" s="86"/>
      <c r="M217" s="79"/>
      <c r="N217" s="81"/>
      <c r="O217" s="81"/>
      <c r="P217" s="80"/>
      <c r="Q217" s="81"/>
      <c r="R217" s="80"/>
    </row>
    <row r="218" spans="1:18" s="82" customFormat="1">
      <c r="A218" s="83"/>
      <c r="B218" s="83"/>
      <c r="C218" s="84"/>
      <c r="D218" s="86"/>
      <c r="E218" s="50"/>
      <c r="F218" s="86"/>
      <c r="G218" s="86"/>
      <c r="M218" s="79"/>
      <c r="N218" s="81"/>
      <c r="O218" s="81"/>
      <c r="P218" s="80"/>
      <c r="Q218" s="81"/>
      <c r="R218" s="80"/>
    </row>
    <row r="219" spans="1:18" s="82" customFormat="1" ht="18" customHeight="1">
      <c r="A219" s="83"/>
      <c r="B219" s="83" t="s">
        <v>138</v>
      </c>
      <c r="C219" s="84"/>
      <c r="D219" s="86"/>
      <c r="E219" s="50"/>
      <c r="F219" s="86"/>
      <c r="G219" s="86"/>
      <c r="M219" s="79"/>
      <c r="N219" s="81"/>
      <c r="O219" s="81"/>
      <c r="P219" s="80"/>
      <c r="Q219" s="81"/>
      <c r="R219" s="80"/>
    </row>
    <row r="220" spans="1:18" s="82" customFormat="1" ht="48" customHeight="1">
      <c r="A220" s="83"/>
      <c r="C220" s="97" t="s">
        <v>225</v>
      </c>
      <c r="D220" s="94"/>
      <c r="E220" s="52">
        <v>2</v>
      </c>
      <c r="F220" s="105" t="str">
        <f t="shared" ref="F220" si="29">IF(E220=4,"Sangat baik",IF(E220=3,"Baik",IF(E220=2,"Perlu ditingkatkan",IF(E220=1,"Perbaikan",IF(E220=0,"Perbaikan mayor")))))</f>
        <v>Perlu ditingkatkan</v>
      </c>
      <c r="G220" s="108"/>
      <c r="H220" s="148"/>
      <c r="I220" s="148"/>
      <c r="J220" s="148"/>
      <c r="K220" s="148"/>
      <c r="M220" s="79"/>
      <c r="N220" s="81"/>
      <c r="O220" s="81"/>
      <c r="P220" s="80"/>
      <c r="Q220" s="81"/>
      <c r="R220" s="80"/>
    </row>
    <row r="221" spans="1:18" s="44" customFormat="1" ht="48" customHeight="1">
      <c r="A221" s="46"/>
      <c r="C221" s="166" t="s">
        <v>226</v>
      </c>
      <c r="D221" s="185"/>
      <c r="E221" s="52">
        <v>0</v>
      </c>
      <c r="F221" s="105" t="str">
        <f>IF(E221=4,"Sangat baik",IF(E221=3,"Baik",IF(E221=2,"Perlu ditingkatkan",IF(E221=1,"Perbaikan",IF(E221=0,"Perbaikan mayor")))))</f>
        <v>Perbaikan mayor</v>
      </c>
      <c r="G221" s="103"/>
      <c r="H221" s="155"/>
      <c r="I221" s="155"/>
      <c r="J221" s="155"/>
      <c r="K221" s="155"/>
      <c r="M221" s="53"/>
      <c r="N221" s="54"/>
      <c r="O221" s="54"/>
      <c r="P221" s="55"/>
      <c r="Q221" s="54"/>
      <c r="R221" s="55"/>
    </row>
    <row r="222" spans="1:18" s="82" customFormat="1">
      <c r="A222" s="83"/>
      <c r="C222" s="100" t="s">
        <v>1</v>
      </c>
      <c r="D222" s="181"/>
      <c r="E222" s="107">
        <f>AVERAGE(E220:E221)</f>
        <v>1</v>
      </c>
      <c r="F222" s="86"/>
      <c r="G222" s="162">
        <f>SUM(E220:E221)</f>
        <v>2</v>
      </c>
      <c r="M222" s="79"/>
      <c r="N222" s="81"/>
      <c r="O222" s="81"/>
      <c r="P222" s="80"/>
      <c r="Q222" s="81"/>
      <c r="R222" s="80"/>
    </row>
    <row r="223" spans="1:18" s="138" customFormat="1">
      <c r="A223" s="137"/>
      <c r="C223" s="139"/>
      <c r="D223" s="141"/>
      <c r="E223" s="140"/>
      <c r="F223" s="141"/>
      <c r="G223" s="141"/>
      <c r="M223" s="142"/>
      <c r="N223" s="143"/>
      <c r="O223" s="143"/>
      <c r="P223" s="144"/>
      <c r="Q223" s="143"/>
      <c r="R223" s="144"/>
    </row>
    <row r="224" spans="1:18" s="138" customFormat="1">
      <c r="A224" s="137" t="s">
        <v>139</v>
      </c>
      <c r="C224" s="139"/>
      <c r="D224" s="141"/>
      <c r="E224" s="140"/>
      <c r="F224" s="141"/>
      <c r="G224" s="141"/>
      <c r="M224" s="142"/>
      <c r="N224" s="143"/>
      <c r="O224" s="143"/>
      <c r="P224" s="144"/>
      <c r="Q224" s="143"/>
      <c r="R224" s="144"/>
    </row>
    <row r="225" spans="1:18" s="138" customFormat="1">
      <c r="A225" s="137"/>
      <c r="B225" s="137" t="s">
        <v>140</v>
      </c>
      <c r="C225" s="139"/>
      <c r="D225" s="141"/>
      <c r="E225" s="140"/>
      <c r="F225" s="141"/>
      <c r="G225" s="141"/>
      <c r="M225" s="142"/>
      <c r="N225" s="143"/>
      <c r="O225" s="143"/>
      <c r="P225" s="144"/>
      <c r="Q225" s="143"/>
      <c r="R225" s="144"/>
    </row>
    <row r="226" spans="1:18" s="138" customFormat="1">
      <c r="A226" s="137"/>
      <c r="B226" s="137" t="s">
        <v>141</v>
      </c>
      <c r="C226" s="139"/>
      <c r="D226" s="141"/>
      <c r="E226" s="140"/>
      <c r="F226" s="141"/>
      <c r="G226" s="141"/>
      <c r="M226" s="142"/>
      <c r="N226" s="143"/>
      <c r="O226" s="143"/>
      <c r="P226" s="144"/>
      <c r="Q226" s="143"/>
      <c r="R226" s="144"/>
    </row>
    <row r="227" spans="1:18" s="138" customFormat="1">
      <c r="A227" s="137"/>
      <c r="B227" s="137" t="s">
        <v>142</v>
      </c>
      <c r="C227" s="139"/>
      <c r="D227" s="141"/>
      <c r="E227" s="140"/>
      <c r="F227" s="141"/>
      <c r="G227" s="141"/>
      <c r="M227" s="142"/>
      <c r="N227" s="143"/>
      <c r="O227" s="143"/>
      <c r="P227" s="144"/>
      <c r="Q227" s="143"/>
      <c r="R227" s="144"/>
    </row>
    <row r="228" spans="1:18" s="138" customFormat="1">
      <c r="A228" s="137"/>
      <c r="B228" s="137"/>
      <c r="C228" s="139"/>
      <c r="D228" s="141"/>
      <c r="E228" s="140"/>
      <c r="F228" s="141"/>
      <c r="G228" s="141"/>
      <c r="M228" s="142"/>
      <c r="N228" s="143"/>
      <c r="O228" s="143"/>
      <c r="P228" s="144"/>
      <c r="Q228" s="143"/>
      <c r="R228" s="144"/>
    </row>
    <row r="229" spans="1:18" s="138" customFormat="1">
      <c r="A229" s="137" t="s">
        <v>143</v>
      </c>
      <c r="B229" s="137"/>
      <c r="C229" s="139"/>
      <c r="D229" s="141"/>
      <c r="E229" s="140"/>
      <c r="F229" s="141"/>
      <c r="G229" s="141"/>
      <c r="M229" s="142"/>
      <c r="N229" s="143"/>
      <c r="O229" s="143"/>
      <c r="P229" s="144"/>
      <c r="Q229" s="143"/>
      <c r="R229" s="144"/>
    </row>
    <row r="230" spans="1:18" s="138" customFormat="1">
      <c r="A230" s="137"/>
      <c r="B230" s="137" t="s">
        <v>144</v>
      </c>
      <c r="C230" s="139"/>
      <c r="D230" s="141"/>
      <c r="E230" s="140"/>
      <c r="F230" s="141"/>
      <c r="G230" s="141"/>
      <c r="M230" s="142"/>
      <c r="N230" s="143"/>
      <c r="O230" s="143"/>
      <c r="P230" s="144"/>
      <c r="Q230" s="143"/>
      <c r="R230" s="144"/>
    </row>
    <row r="231" spans="1:18" s="138" customFormat="1">
      <c r="A231" s="137"/>
      <c r="B231" s="137" t="s">
        <v>145</v>
      </c>
      <c r="C231" s="139"/>
      <c r="D231" s="141"/>
      <c r="E231" s="140"/>
      <c r="F231" s="141"/>
      <c r="G231" s="141"/>
      <c r="M231" s="142"/>
      <c r="N231" s="143"/>
      <c r="O231" s="143"/>
      <c r="P231" s="144"/>
      <c r="Q231" s="143"/>
      <c r="R231" s="144"/>
    </row>
    <row r="232" spans="1:18" s="44" customFormat="1">
      <c r="A232" s="46" t="s">
        <v>76</v>
      </c>
      <c r="B232" s="46" t="s">
        <v>146</v>
      </c>
      <c r="C232" s="45"/>
      <c r="D232" s="179"/>
      <c r="E232" s="50"/>
      <c r="F232" s="103"/>
      <c r="G232" s="103"/>
      <c r="M232" s="53"/>
      <c r="N232" s="54"/>
      <c r="O232" s="54"/>
      <c r="P232" s="55"/>
      <c r="Q232" s="54"/>
      <c r="R232" s="55"/>
    </row>
    <row r="233" spans="1:18" s="44" customFormat="1" ht="36" customHeight="1">
      <c r="A233" s="46"/>
      <c r="B233" s="46"/>
      <c r="C233" s="146" t="s">
        <v>227</v>
      </c>
      <c r="D233" s="185"/>
      <c r="E233" s="52">
        <v>1</v>
      </c>
      <c r="F233" s="105" t="str">
        <f>IF(E233=4,"Sangat baik",IF(E233=3,"Baik",IF(E233=2,"Perlu ditingkatkan",IF(E233=1,"Perbaikan",IF(E233=0,"Perbaikan mayor")))))</f>
        <v>Perbaikan</v>
      </c>
      <c r="G233" s="136"/>
      <c r="H233" s="155"/>
      <c r="I233" s="155"/>
      <c r="J233" s="155"/>
      <c r="K233" s="155"/>
      <c r="M233" s="53"/>
      <c r="N233" s="54"/>
      <c r="O233" s="54"/>
      <c r="P233" s="55"/>
      <c r="Q233" s="54"/>
      <c r="R233" s="55"/>
    </row>
    <row r="234" spans="1:18" s="44" customFormat="1">
      <c r="A234" s="46"/>
      <c r="B234" s="46"/>
      <c r="C234" s="169" t="s">
        <v>1</v>
      </c>
      <c r="D234" s="186"/>
      <c r="E234" s="107">
        <f>+AVERAGE(E233)</f>
        <v>1</v>
      </c>
      <c r="F234" s="103"/>
      <c r="G234" s="165">
        <f>+E233</f>
        <v>1</v>
      </c>
      <c r="M234" s="53"/>
      <c r="N234" s="54"/>
      <c r="O234" s="54"/>
      <c r="P234" s="55"/>
      <c r="Q234" s="54"/>
      <c r="R234" s="55"/>
    </row>
    <row r="235" spans="1:18" s="44" customFormat="1">
      <c r="A235" s="46"/>
      <c r="B235" s="46"/>
      <c r="C235" s="45"/>
      <c r="D235" s="179"/>
      <c r="E235" s="50"/>
      <c r="F235" s="103"/>
      <c r="G235" s="103"/>
      <c r="M235" s="53"/>
      <c r="N235" s="54"/>
      <c r="O235" s="54"/>
      <c r="P235" s="55"/>
      <c r="Q235" s="54"/>
      <c r="R235" s="55"/>
    </row>
    <row r="236" spans="1:18" s="44" customFormat="1" ht="26.25">
      <c r="A236" s="46"/>
      <c r="C236" s="124" t="s">
        <v>82</v>
      </c>
      <c r="D236" s="179"/>
      <c r="E236" s="160">
        <f>+G234+G222+G214+G206+G194+G179+G170+G163+G149+G124+G107+G90+G83+G66+G44+G26</f>
        <v>162</v>
      </c>
      <c r="F236" s="103"/>
      <c r="G236" s="103"/>
      <c r="M236" s="53"/>
      <c r="N236" s="54"/>
      <c r="O236" s="54"/>
      <c r="P236" s="55"/>
      <c r="Q236" s="54"/>
      <c r="R236" s="55"/>
    </row>
    <row r="237" spans="1:18" s="44" customFormat="1">
      <c r="C237" s="45"/>
      <c r="D237" s="179"/>
      <c r="E237" s="50"/>
      <c r="F237" s="103"/>
      <c r="G237" s="103"/>
      <c r="M237" s="53"/>
      <c r="N237" s="54"/>
      <c r="O237" s="54"/>
      <c r="P237" s="55"/>
      <c r="Q237" s="54"/>
      <c r="R237" s="55"/>
    </row>
    <row r="238" spans="1:18" s="44" customFormat="1">
      <c r="C238" s="45"/>
      <c r="D238" s="179"/>
      <c r="E238" s="50"/>
      <c r="F238" s="103"/>
      <c r="G238" s="103"/>
      <c r="M238" s="53"/>
      <c r="N238" s="54"/>
      <c r="O238" s="54"/>
      <c r="P238" s="55"/>
      <c r="Q238" s="54"/>
      <c r="R238" s="55"/>
    </row>
    <row r="239" spans="1:18" s="44" customFormat="1">
      <c r="C239" s="45"/>
      <c r="D239" s="179"/>
      <c r="E239" s="50"/>
      <c r="F239" s="103"/>
      <c r="G239" s="103"/>
      <c r="M239" s="53"/>
      <c r="N239" s="54"/>
      <c r="O239" s="54"/>
      <c r="P239" s="55"/>
      <c r="Q239" s="54"/>
      <c r="R239" s="55"/>
    </row>
    <row r="240" spans="1:18" s="44" customFormat="1">
      <c r="C240" s="45"/>
      <c r="D240" s="179"/>
      <c r="E240" s="50"/>
      <c r="F240" s="103"/>
      <c r="G240" s="103"/>
      <c r="M240" s="53"/>
      <c r="N240" s="54"/>
      <c r="O240" s="54"/>
      <c r="P240" s="55"/>
      <c r="Q240" s="54"/>
      <c r="R240" s="55"/>
    </row>
    <row r="241" spans="3:18" s="44" customFormat="1">
      <c r="C241" s="45"/>
      <c r="D241" s="179"/>
      <c r="E241" s="50"/>
      <c r="F241" s="103"/>
      <c r="G241" s="103"/>
      <c r="M241" s="53"/>
      <c r="N241" s="54"/>
      <c r="O241" s="54"/>
      <c r="P241" s="55"/>
      <c r="Q241" s="54"/>
      <c r="R241" s="55"/>
    </row>
    <row r="242" spans="3:18" s="44" customFormat="1">
      <c r="C242" s="45"/>
      <c r="D242" s="179"/>
      <c r="E242" s="50"/>
      <c r="F242" s="103"/>
      <c r="G242" s="103"/>
      <c r="M242" s="53"/>
      <c r="N242" s="54"/>
      <c r="O242" s="54"/>
      <c r="P242" s="55"/>
      <c r="Q242" s="54"/>
      <c r="R242" s="55"/>
    </row>
    <row r="243" spans="3:18" s="44" customFormat="1">
      <c r="C243" s="45"/>
      <c r="D243" s="179"/>
      <c r="E243" s="50"/>
      <c r="F243" s="103"/>
      <c r="G243" s="103"/>
      <c r="M243" s="53"/>
      <c r="N243" s="54"/>
      <c r="O243" s="54"/>
      <c r="P243" s="55"/>
      <c r="Q243" s="54"/>
      <c r="R243" s="55"/>
    </row>
    <row r="244" spans="3:18" s="44" customFormat="1">
      <c r="C244" s="45"/>
      <c r="D244" s="179"/>
      <c r="E244" s="50"/>
      <c r="F244" s="103"/>
      <c r="G244" s="103"/>
      <c r="M244" s="53"/>
      <c r="N244" s="54"/>
      <c r="O244" s="54"/>
      <c r="P244" s="55"/>
      <c r="Q244" s="54"/>
      <c r="R244" s="55"/>
    </row>
    <row r="245" spans="3:18" s="44" customFormat="1">
      <c r="C245" s="45"/>
      <c r="D245" s="179"/>
      <c r="E245" s="50"/>
      <c r="F245" s="103"/>
      <c r="G245" s="103"/>
      <c r="M245" s="53"/>
      <c r="N245" s="54"/>
      <c r="O245" s="54"/>
      <c r="P245" s="55"/>
      <c r="Q245" s="54"/>
      <c r="R245" s="55"/>
    </row>
    <row r="246" spans="3:18" s="44" customFormat="1">
      <c r="C246" s="45"/>
      <c r="D246" s="179"/>
      <c r="E246" s="50"/>
      <c r="F246" s="103"/>
      <c r="G246" s="103"/>
      <c r="M246" s="53"/>
      <c r="N246" s="54"/>
      <c r="O246" s="54"/>
      <c r="P246" s="55"/>
      <c r="Q246" s="54"/>
      <c r="R246" s="55"/>
    </row>
    <row r="247" spans="3:18" s="44" customFormat="1">
      <c r="C247" s="45"/>
      <c r="D247" s="179"/>
      <c r="E247" s="50"/>
      <c r="F247" s="103"/>
      <c r="G247" s="103"/>
      <c r="M247" s="53"/>
      <c r="N247" s="54"/>
      <c r="O247" s="54"/>
      <c r="P247" s="55"/>
      <c r="Q247" s="54"/>
      <c r="R247" s="55"/>
    </row>
    <row r="248" spans="3:18" s="44" customFormat="1">
      <c r="C248" s="45"/>
      <c r="D248" s="179"/>
      <c r="E248" s="50"/>
      <c r="F248" s="103"/>
      <c r="G248" s="103"/>
      <c r="M248" s="53"/>
      <c r="N248" s="54"/>
      <c r="O248" s="54"/>
      <c r="P248" s="55"/>
      <c r="Q248" s="54"/>
      <c r="R248" s="55"/>
    </row>
    <row r="249" spans="3:18" s="44" customFormat="1">
      <c r="C249" s="45"/>
      <c r="D249" s="179"/>
      <c r="E249" s="50"/>
      <c r="F249" s="103"/>
      <c r="G249" s="103"/>
      <c r="M249" s="53"/>
      <c r="N249" s="54"/>
      <c r="O249" s="54"/>
      <c r="P249" s="55"/>
      <c r="Q249" s="54"/>
      <c r="R249" s="55"/>
    </row>
    <row r="250" spans="3:18" s="44" customFormat="1">
      <c r="C250" s="45"/>
      <c r="D250" s="179"/>
      <c r="E250" s="50"/>
      <c r="F250" s="103"/>
      <c r="G250" s="103"/>
      <c r="M250" s="53"/>
      <c r="N250" s="54"/>
      <c r="O250" s="54"/>
      <c r="P250" s="55"/>
      <c r="Q250" s="54"/>
      <c r="R250" s="55"/>
    </row>
    <row r="251" spans="3:18" s="44" customFormat="1">
      <c r="C251" s="45"/>
      <c r="D251" s="179"/>
      <c r="E251" s="50"/>
      <c r="F251" s="103"/>
      <c r="G251" s="103"/>
      <c r="M251" s="53"/>
      <c r="N251" s="54"/>
      <c r="O251" s="54"/>
      <c r="P251" s="55"/>
      <c r="Q251" s="54"/>
      <c r="R251" s="55"/>
    </row>
    <row r="252" spans="3:18" s="44" customFormat="1">
      <c r="C252" s="45"/>
      <c r="D252" s="179"/>
      <c r="E252" s="50"/>
      <c r="F252" s="103"/>
      <c r="G252" s="103"/>
      <c r="M252" s="53"/>
      <c r="N252" s="54"/>
      <c r="O252" s="54"/>
      <c r="P252" s="55"/>
      <c r="Q252" s="54"/>
      <c r="R252" s="55"/>
    </row>
    <row r="253" spans="3:18" s="44" customFormat="1">
      <c r="C253" s="45"/>
      <c r="D253" s="179"/>
      <c r="E253" s="50"/>
      <c r="F253" s="103"/>
      <c r="G253" s="103"/>
      <c r="M253" s="53"/>
      <c r="N253" s="54"/>
      <c r="O253" s="54"/>
      <c r="P253" s="55"/>
      <c r="Q253" s="54"/>
      <c r="R253" s="55"/>
    </row>
    <row r="254" spans="3:18" s="44" customFormat="1">
      <c r="C254" s="45"/>
      <c r="D254" s="179"/>
      <c r="E254" s="50"/>
      <c r="F254" s="103"/>
      <c r="G254" s="103"/>
      <c r="M254" s="53"/>
      <c r="N254" s="54"/>
      <c r="O254" s="54"/>
      <c r="P254" s="55"/>
      <c r="Q254" s="54"/>
      <c r="R254" s="55"/>
    </row>
    <row r="255" spans="3:18" s="44" customFormat="1">
      <c r="C255" s="45"/>
      <c r="D255" s="179"/>
      <c r="E255" s="50"/>
      <c r="F255" s="103"/>
      <c r="G255" s="103"/>
      <c r="M255" s="53"/>
      <c r="N255" s="54"/>
      <c r="O255" s="54"/>
      <c r="P255" s="55"/>
      <c r="Q255" s="54"/>
      <c r="R255" s="55"/>
    </row>
    <row r="256" spans="3:18" s="44" customFormat="1">
      <c r="C256" s="45"/>
      <c r="D256" s="179"/>
      <c r="E256" s="50"/>
      <c r="F256" s="103"/>
      <c r="G256" s="103"/>
      <c r="M256" s="53"/>
      <c r="N256" s="54"/>
      <c r="O256" s="54"/>
      <c r="P256" s="55"/>
      <c r="Q256" s="54"/>
      <c r="R256" s="55"/>
    </row>
    <row r="257" spans="3:18" s="44" customFormat="1">
      <c r="C257" s="45"/>
      <c r="D257" s="179"/>
      <c r="E257" s="50"/>
      <c r="F257" s="103"/>
      <c r="G257" s="103"/>
      <c r="M257" s="53"/>
      <c r="N257" s="54"/>
      <c r="O257" s="54"/>
      <c r="P257" s="55"/>
      <c r="Q257" s="54"/>
      <c r="R257" s="55"/>
    </row>
    <row r="258" spans="3:18" s="44" customFormat="1">
      <c r="C258" s="45"/>
      <c r="D258" s="179"/>
      <c r="E258" s="50"/>
      <c r="F258" s="103"/>
      <c r="G258" s="103"/>
      <c r="M258" s="53"/>
      <c r="N258" s="54"/>
      <c r="O258" s="54"/>
      <c r="P258" s="55"/>
      <c r="Q258" s="54"/>
      <c r="R258" s="55"/>
    </row>
    <row r="259" spans="3:18" s="44" customFormat="1">
      <c r="C259" s="45"/>
      <c r="D259" s="179"/>
      <c r="E259" s="50"/>
      <c r="F259" s="103"/>
      <c r="G259" s="103"/>
      <c r="M259" s="53"/>
      <c r="N259" s="54"/>
      <c r="O259" s="54"/>
      <c r="P259" s="55"/>
      <c r="Q259" s="54"/>
      <c r="R259" s="55"/>
    </row>
    <row r="260" spans="3:18" s="44" customFormat="1">
      <c r="C260" s="45"/>
      <c r="D260" s="179"/>
      <c r="E260" s="50"/>
      <c r="F260" s="103"/>
      <c r="G260" s="103"/>
      <c r="M260" s="53"/>
      <c r="N260" s="54"/>
      <c r="O260" s="54"/>
      <c r="P260" s="55"/>
      <c r="Q260" s="54"/>
      <c r="R260" s="55"/>
    </row>
    <row r="261" spans="3:18" s="44" customFormat="1">
      <c r="C261" s="45"/>
      <c r="D261" s="179"/>
      <c r="E261" s="50"/>
      <c r="F261" s="103"/>
      <c r="G261" s="103"/>
      <c r="M261" s="53"/>
      <c r="N261" s="54"/>
      <c r="O261" s="54"/>
      <c r="P261" s="55"/>
      <c r="Q261" s="54"/>
      <c r="R261" s="55"/>
    </row>
    <row r="262" spans="3:18" s="44" customFormat="1">
      <c r="C262" s="45"/>
      <c r="D262" s="179"/>
      <c r="E262" s="50"/>
      <c r="F262" s="103"/>
      <c r="G262" s="103"/>
      <c r="M262" s="53"/>
      <c r="N262" s="54"/>
      <c r="O262" s="54"/>
      <c r="P262" s="55"/>
      <c r="Q262" s="54"/>
      <c r="R262" s="55"/>
    </row>
    <row r="263" spans="3:18" s="44" customFormat="1">
      <c r="C263" s="45"/>
      <c r="D263" s="179"/>
      <c r="E263" s="50"/>
      <c r="F263" s="103"/>
      <c r="G263" s="103"/>
      <c r="M263" s="53"/>
      <c r="N263" s="54"/>
      <c r="O263" s="54"/>
      <c r="P263" s="55"/>
      <c r="Q263" s="54"/>
      <c r="R263" s="55"/>
    </row>
    <row r="264" spans="3:18" s="44" customFormat="1">
      <c r="C264" s="45"/>
      <c r="D264" s="179"/>
      <c r="E264" s="50"/>
      <c r="F264" s="103"/>
      <c r="G264" s="103"/>
      <c r="M264" s="53"/>
      <c r="N264" s="54"/>
      <c r="O264" s="54"/>
      <c r="P264" s="55"/>
      <c r="Q264" s="54"/>
      <c r="R264" s="55"/>
    </row>
    <row r="265" spans="3:18" s="44" customFormat="1">
      <c r="C265" s="45"/>
      <c r="D265" s="179"/>
      <c r="E265" s="50"/>
      <c r="F265" s="103"/>
      <c r="G265" s="103"/>
      <c r="M265" s="53"/>
      <c r="N265" s="54"/>
      <c r="O265" s="54"/>
      <c r="P265" s="55"/>
      <c r="Q265" s="54"/>
      <c r="R265" s="55"/>
    </row>
    <row r="266" spans="3:18" s="44" customFormat="1">
      <c r="C266" s="45"/>
      <c r="D266" s="179"/>
      <c r="E266" s="50"/>
      <c r="F266" s="103"/>
      <c r="G266" s="103"/>
      <c r="M266" s="53"/>
      <c r="N266" s="54"/>
      <c r="O266" s="54"/>
      <c r="P266" s="55"/>
      <c r="Q266" s="54"/>
      <c r="R266" s="55"/>
    </row>
    <row r="267" spans="3:18" s="44" customFormat="1">
      <c r="C267" s="45"/>
      <c r="D267" s="179"/>
      <c r="E267" s="50"/>
      <c r="F267" s="103"/>
      <c r="G267" s="103"/>
      <c r="M267" s="53"/>
      <c r="N267" s="54"/>
      <c r="O267" s="54"/>
      <c r="P267" s="55"/>
      <c r="Q267" s="54"/>
      <c r="R267" s="55"/>
    </row>
  </sheetData>
  <mergeCells count="7">
    <mergeCell ref="D8:E8"/>
    <mergeCell ref="B15:C15"/>
    <mergeCell ref="B55:C55"/>
    <mergeCell ref="B59:C59"/>
    <mergeCell ref="D9:E9"/>
    <mergeCell ref="D10:E10"/>
    <mergeCell ref="D11:E11"/>
  </mergeCells>
  <conditionalFormatting sqref="E157:E162 E193 E183 E149 E199:E200 E135:E136 E143 E153:E154 E120:E124 E131:E132 E106 E111:E115 E37:E39 E43 E78:E79 E82 E87:E89 E94:E99 E102:E103 E203:E205 E213 E30:E33 E48:E54 E191 E146 E56:E58 E60:E65 E176 E186 E188 E70:E75 E220 E22:E25 E16:E19">
    <cfRule type="cellIs" dxfId="21" priority="177" stopIfTrue="1" operator="lessThan">
      <formula>1</formula>
    </cfRule>
    <cfRule type="cellIs" dxfId="20" priority="178" stopIfTrue="1" operator="greaterThan">
      <formula>7</formula>
    </cfRule>
  </conditionalFormatting>
  <conditionalFormatting sqref="E36:E39">
    <cfRule type="cellIs" dxfId="19" priority="19" stopIfTrue="1" operator="lessThan">
      <formula>1</formula>
    </cfRule>
    <cfRule type="cellIs" dxfId="18" priority="20" stopIfTrue="1" operator="greaterThan">
      <formula>7</formula>
    </cfRule>
  </conditionalFormatting>
  <conditionalFormatting sqref="E42:E43">
    <cfRule type="cellIs" dxfId="17" priority="17" stopIfTrue="1" operator="lessThan">
      <formula>1</formula>
    </cfRule>
    <cfRule type="cellIs" dxfId="16" priority="18" stopIfTrue="1" operator="greaterThan">
      <formula>7</formula>
    </cfRule>
  </conditionalFormatting>
  <conditionalFormatting sqref="E42:E43">
    <cfRule type="cellIs" dxfId="15" priority="15" stopIfTrue="1" operator="lessThan">
      <formula>1</formula>
    </cfRule>
    <cfRule type="cellIs" dxfId="14" priority="16" stopIfTrue="1" operator="greaterThan">
      <formula>7</formula>
    </cfRule>
  </conditionalFormatting>
  <conditionalFormatting sqref="E167">
    <cfRule type="cellIs" dxfId="13" priority="13" stopIfTrue="1" operator="lessThan">
      <formula>1</formula>
    </cfRule>
    <cfRule type="cellIs" dxfId="12" priority="14" stopIfTrue="1" operator="greaterThan">
      <formula>7</formula>
    </cfRule>
  </conditionalFormatting>
  <conditionalFormatting sqref="E174">
    <cfRule type="cellIs" dxfId="11" priority="11" stopIfTrue="1" operator="lessThan">
      <formula>1</formula>
    </cfRule>
    <cfRule type="cellIs" dxfId="10" priority="12" stopIfTrue="1" operator="greaterThan">
      <formula>7</formula>
    </cfRule>
  </conditionalFormatting>
  <conditionalFormatting sqref="E175">
    <cfRule type="cellIs" dxfId="9" priority="9" stopIfTrue="1" operator="lessThan">
      <formula>1</formula>
    </cfRule>
    <cfRule type="cellIs" dxfId="8" priority="10" stopIfTrue="1" operator="greaterThan">
      <formula>7</formula>
    </cfRule>
  </conditionalFormatting>
  <conditionalFormatting sqref="E198">
    <cfRule type="cellIs" dxfId="7" priority="7" stopIfTrue="1" operator="lessThan">
      <formula>1</formula>
    </cfRule>
    <cfRule type="cellIs" dxfId="6" priority="8" stopIfTrue="1" operator="greaterThan">
      <formula>7</formula>
    </cfRule>
  </conditionalFormatting>
  <conditionalFormatting sqref="E210">
    <cfRule type="cellIs" dxfId="5" priority="5" stopIfTrue="1" operator="lessThan">
      <formula>1</formula>
    </cfRule>
    <cfRule type="cellIs" dxfId="4" priority="6" stopIfTrue="1" operator="greaterThan">
      <formula>7</formula>
    </cfRule>
  </conditionalFormatting>
  <conditionalFormatting sqref="E221">
    <cfRule type="cellIs" dxfId="3" priority="3" stopIfTrue="1" operator="lessThan">
      <formula>1</formula>
    </cfRule>
    <cfRule type="cellIs" dxfId="2" priority="4" stopIfTrue="1" operator="greaterThan">
      <formula>7</formula>
    </cfRule>
  </conditionalFormatting>
  <conditionalFormatting sqref="E233">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6"/>
  <sheetViews>
    <sheetView topLeftCell="A3" zoomScale="80" zoomScaleNormal="80" zoomScaleSheetLayoutView="90" workbookViewId="0">
      <selection activeCell="C26" sqref="C26:G26"/>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4" t="s">
        <v>48</v>
      </c>
      <c r="C1" s="116">
        <f>+'PROFIL DIRI'!D6</f>
        <v>0</v>
      </c>
      <c r="D1" s="117"/>
      <c r="E1">
        <f>+'Nilai &amp; Analisis per Indikator'!D10:E10</f>
        <v>0</v>
      </c>
    </row>
    <row r="2" spans="2:9" ht="18.75">
      <c r="B2" s="114" t="s">
        <v>15</v>
      </c>
      <c r="C2" s="111"/>
      <c r="D2" s="117"/>
    </row>
    <row r="3" spans="2:9">
      <c r="B3" s="61"/>
      <c r="C3" s="115"/>
      <c r="D3" s="61"/>
    </row>
    <row r="4" spans="2:9" ht="47.25">
      <c r="B4" s="112" t="s">
        <v>0</v>
      </c>
      <c r="C4" s="113" t="s">
        <v>80</v>
      </c>
      <c r="D4" s="112" t="s">
        <v>5</v>
      </c>
      <c r="E4" s="32" t="s">
        <v>22</v>
      </c>
      <c r="F4" s="33" t="s">
        <v>32</v>
      </c>
      <c r="G4" s="32" t="s">
        <v>23</v>
      </c>
      <c r="H4" s="32" t="s">
        <v>24</v>
      </c>
      <c r="I4" s="32" t="s">
        <v>25</v>
      </c>
    </row>
    <row r="5" spans="2:9" ht="48" customHeight="1">
      <c r="B5" s="40" t="str">
        <f>+'Nilai &amp; Analisis per Indikator'!A14</f>
        <v>Standar 1: Identitas</v>
      </c>
      <c r="C5" s="41">
        <f>+'Nilai &amp; Analisis per Indikator'!E26</f>
        <v>1.6666666666666667</v>
      </c>
      <c r="D5" s="105" t="str">
        <f>IF(C5&gt;=3.75,"Sangat baik",IF(C5&gt;=3,"Baik",IF(C5&gt;=2,"Perlu ditingkatkan",IF(C5&gt;=1,"Perbaikan",IF(C5&gt;=0,"Perbaikan mayor")))))</f>
        <v>Perbaikan</v>
      </c>
      <c r="E5" s="170"/>
      <c r="F5" s="171"/>
      <c r="G5" s="170"/>
      <c r="H5" s="170"/>
      <c r="I5" s="170"/>
    </row>
    <row r="6" spans="2:9" ht="48" customHeight="1">
      <c r="B6" s="40" t="str">
        <f>+'Nilai &amp; Analisis per Indikator'!A28</f>
        <v>Standar 2: Standar Kurikulum</v>
      </c>
      <c r="C6" s="41">
        <f>+'Nilai &amp; Analisis per Indikator'!E44</f>
        <v>2.375</v>
      </c>
      <c r="D6" s="105" t="str">
        <f t="shared" ref="D6:D22" si="0">IF(C6&gt;=3.75,"Sangat baik",IF(C6&gt;=3,"Baik",IF(C6&gt;=2,"Perlu ditingkatkan",IF(C6&gt;=1,"Perbaikan",IF(C6&gt;=0,"Perbaikan mayor")))))</f>
        <v>Perlu ditingkatkan</v>
      </c>
      <c r="E6" s="170"/>
      <c r="F6" s="171"/>
      <c r="G6" s="170"/>
      <c r="H6" s="170"/>
      <c r="I6" s="170"/>
    </row>
    <row r="7" spans="2:9" ht="48" customHeight="1">
      <c r="B7" s="40" t="str">
        <f>+'Nilai &amp; Analisis per Indikator'!A46</f>
        <v>Standar 3: Standar Proses</v>
      </c>
      <c r="C7" s="41">
        <f>+'Nilai &amp; Analisis per Indikator'!E66</f>
        <v>1.8571428571428572</v>
      </c>
      <c r="D7" s="105" t="str">
        <f t="shared" si="0"/>
        <v>Perbaikan</v>
      </c>
      <c r="E7" s="170"/>
      <c r="F7" s="171"/>
      <c r="G7" s="170"/>
      <c r="H7" s="170"/>
      <c r="I7" s="170"/>
    </row>
    <row r="8" spans="2:9" ht="48" customHeight="1">
      <c r="B8" s="40" t="str">
        <f>+'Nilai &amp; Analisis per Indikator'!A68</f>
        <v>Standar 4: Evaluasi</v>
      </c>
      <c r="C8" s="41">
        <f>+'Nilai &amp; Analisis per Indikator'!E83</f>
        <v>2</v>
      </c>
      <c r="D8" s="105" t="str">
        <f t="shared" si="0"/>
        <v>Perlu ditingkatkan</v>
      </c>
      <c r="E8" s="170"/>
      <c r="F8" s="171"/>
      <c r="G8" s="170"/>
      <c r="H8" s="170"/>
      <c r="I8" s="170"/>
    </row>
    <row r="9" spans="2:9" ht="48" customHeight="1">
      <c r="B9" s="40" t="str">
        <f>+'Nilai &amp; Analisis per Indikator'!A85</f>
        <v>Standar 5: Suasana Akademik</v>
      </c>
      <c r="C9" s="41">
        <f>+'Nilai &amp; Analisis per Indikator'!E90</f>
        <v>2</v>
      </c>
      <c r="D9" s="105" t="str">
        <f t="shared" si="0"/>
        <v>Perlu ditingkatkan</v>
      </c>
      <c r="E9" s="170"/>
      <c r="F9" s="171"/>
      <c r="G9" s="170"/>
      <c r="H9" s="170"/>
      <c r="I9" s="170"/>
    </row>
    <row r="10" spans="2:9" ht="48" customHeight="1">
      <c r="B10" s="40" t="str">
        <f>+'Nilai &amp; Analisis per Indikator'!A92</f>
        <v>Standar 6: Kemahasiswaan</v>
      </c>
      <c r="C10" s="41">
        <f>+'Nilai &amp; Analisis per Indikator'!E107</f>
        <v>2</v>
      </c>
      <c r="D10" s="105" t="str">
        <f t="shared" si="0"/>
        <v>Perlu ditingkatkan</v>
      </c>
      <c r="E10" s="170"/>
      <c r="F10" s="171"/>
      <c r="G10" s="170"/>
      <c r="H10" s="170"/>
      <c r="I10" s="170"/>
    </row>
    <row r="11" spans="2:9" ht="48" customHeight="1">
      <c r="B11" s="40" t="str">
        <f>+'Nilai &amp; Analisis per Indikator'!A109</f>
        <v xml:space="preserve">Standar 7: Lulusan </v>
      </c>
      <c r="C11" s="41">
        <f>+'Nilai &amp; Analisis per Indikator'!E124</f>
        <v>2</v>
      </c>
      <c r="D11" s="105" t="str">
        <f t="shared" si="0"/>
        <v>Perlu ditingkatkan</v>
      </c>
      <c r="E11" s="170"/>
      <c r="F11" s="171"/>
      <c r="G11" s="170"/>
      <c r="H11" s="170"/>
      <c r="I11" s="170"/>
    </row>
    <row r="12" spans="2:9" ht="48" customHeight="1">
      <c r="B12" s="40" t="str">
        <f>+'Nilai &amp; Analisis per Indikator'!A126</f>
        <v>Standar 8: Sumber Daya Manusia</v>
      </c>
      <c r="C12" s="41">
        <f>+'Nilai &amp; Analisis per Indikator'!E149</f>
        <v>2</v>
      </c>
      <c r="D12" s="105" t="str">
        <f t="shared" si="0"/>
        <v>Perlu ditingkatkan</v>
      </c>
      <c r="E12" s="170"/>
      <c r="F12" s="170"/>
      <c r="G12" s="170"/>
      <c r="H12" s="170"/>
      <c r="I12" s="170"/>
    </row>
    <row r="13" spans="2:9" ht="48" customHeight="1">
      <c r="B13" s="40" t="str">
        <f>+'Nilai &amp; Analisis per Indikator'!A151</f>
        <v xml:space="preserve">Standar 9: Sarana dan Prasarana </v>
      </c>
      <c r="C13" s="41">
        <f>+'Nilai &amp; Analisis per Indikator'!E163</f>
        <v>2.3333333333333335</v>
      </c>
      <c r="D13" s="105" t="str">
        <f t="shared" si="0"/>
        <v>Perlu ditingkatkan</v>
      </c>
      <c r="E13" s="170"/>
      <c r="F13" s="170"/>
      <c r="G13" s="170"/>
      <c r="H13" s="170"/>
      <c r="I13" s="170"/>
    </row>
    <row r="14" spans="2:9" ht="48" customHeight="1">
      <c r="B14" s="167" t="s">
        <v>117</v>
      </c>
      <c r="C14" s="41">
        <f>+'Nilai &amp; Analisis per Indikator'!E170</f>
        <v>2</v>
      </c>
      <c r="D14" s="105" t="str">
        <f t="shared" si="0"/>
        <v>Perlu ditingkatkan</v>
      </c>
      <c r="E14" s="170"/>
      <c r="F14" s="170"/>
      <c r="G14" s="170"/>
      <c r="H14" s="170"/>
      <c r="I14" s="170"/>
    </row>
    <row r="15" spans="2:9" ht="48" customHeight="1">
      <c r="B15" s="40" t="str">
        <f>+'Nilai &amp; Analisis per Indikator'!A172</f>
        <v xml:space="preserve">Standar 11: Pembiayaan </v>
      </c>
      <c r="C15" s="41">
        <f>+'Nilai &amp; Analisis per Indikator'!E179</f>
        <v>2</v>
      </c>
      <c r="D15" s="105" t="str">
        <f t="shared" si="0"/>
        <v>Perlu ditingkatkan</v>
      </c>
      <c r="E15" s="170"/>
      <c r="F15" s="170"/>
      <c r="G15" s="170"/>
      <c r="H15" s="170"/>
      <c r="I15" s="170"/>
    </row>
    <row r="16" spans="2:9" ht="48" customHeight="1">
      <c r="B16" s="40" t="str">
        <f>+'Nilai &amp; Analisis per Indikator'!A181</f>
        <v>Standar 12. Pengelolaan</v>
      </c>
      <c r="C16" s="41">
        <f>+'Nilai &amp; Analisis per Indikator'!E194</f>
        <v>1.75</v>
      </c>
      <c r="D16" s="105" t="str">
        <f t="shared" si="0"/>
        <v>Perbaikan</v>
      </c>
      <c r="E16" s="170"/>
      <c r="F16" s="170"/>
      <c r="G16" s="170"/>
      <c r="H16" s="170"/>
      <c r="I16" s="170"/>
    </row>
    <row r="17" spans="1:9" ht="48" customHeight="1">
      <c r="B17" s="40" t="str">
        <f>+'Nilai &amp; Analisis per Indikator'!A196</f>
        <v>Standar 13: Penelitian</v>
      </c>
      <c r="C17" s="41">
        <f>+'Nilai &amp; Analisis per Indikator'!E206</f>
        <v>2</v>
      </c>
      <c r="D17" s="105" t="str">
        <f t="shared" si="0"/>
        <v>Perlu ditingkatkan</v>
      </c>
      <c r="E17" s="170"/>
      <c r="F17" s="170"/>
      <c r="G17" s="170"/>
      <c r="H17" s="170"/>
      <c r="I17" s="170"/>
    </row>
    <row r="18" spans="1:9" ht="48" customHeight="1">
      <c r="B18" s="40" t="str">
        <f>+'Nilai &amp; Analisis per Indikator'!A208</f>
        <v>Standar 14: Pengabdian Kepada Masyarakat</v>
      </c>
      <c r="C18" s="41">
        <f>+'Nilai &amp; Analisis per Indikator'!E214</f>
        <v>2.5</v>
      </c>
      <c r="D18" s="105" t="str">
        <f t="shared" si="0"/>
        <v>Perlu ditingkatkan</v>
      </c>
      <c r="E18" s="170"/>
      <c r="F18" s="170"/>
      <c r="G18" s="170"/>
      <c r="H18" s="170"/>
      <c r="I18" s="170"/>
    </row>
    <row r="19" spans="1:9" ht="48" customHeight="1">
      <c r="B19" s="40" t="str">
        <f>+'Nilai &amp; Analisis per Indikator'!A216</f>
        <v xml:space="preserve">Standar 15: Kerjasama </v>
      </c>
      <c r="C19" s="41">
        <f>+'Nilai &amp; Analisis per Indikator'!E222</f>
        <v>1</v>
      </c>
      <c r="D19" s="105" t="str">
        <f t="shared" si="0"/>
        <v>Perbaikan</v>
      </c>
      <c r="E19" s="170"/>
      <c r="F19" s="170"/>
      <c r="G19" s="170"/>
      <c r="H19" s="170"/>
      <c r="I19" s="170"/>
    </row>
    <row r="20" spans="1:9" ht="48" customHeight="1">
      <c r="B20" s="177" t="s">
        <v>139</v>
      </c>
      <c r="C20" s="176" t="s">
        <v>237</v>
      </c>
      <c r="D20" s="178" t="s">
        <v>236</v>
      </c>
      <c r="E20" s="170"/>
      <c r="F20" s="170"/>
      <c r="G20" s="170"/>
      <c r="H20" s="170"/>
      <c r="I20" s="170"/>
    </row>
    <row r="21" spans="1:9" ht="48" customHeight="1">
      <c r="B21" s="168" t="s">
        <v>235</v>
      </c>
      <c r="C21" s="41">
        <f>+'Nilai &amp; Analisis per Indikator'!E234</f>
        <v>1</v>
      </c>
      <c r="D21" s="105" t="str">
        <f t="shared" si="0"/>
        <v>Perbaikan</v>
      </c>
      <c r="E21" s="170"/>
      <c r="F21" s="170"/>
      <c r="G21" s="170"/>
      <c r="H21" s="170"/>
      <c r="I21" s="170"/>
    </row>
    <row r="22" spans="1:9" ht="33.75" customHeight="1">
      <c r="B22" s="125" t="s">
        <v>1</v>
      </c>
      <c r="C22" s="174">
        <f>AVERAGE(C5:C21)</f>
        <v>1.9051339285714286</v>
      </c>
      <c r="D22" s="105" t="str">
        <f t="shared" si="0"/>
        <v>Perbaikan</v>
      </c>
      <c r="E22" s="170"/>
      <c r="F22" s="170"/>
      <c r="G22" s="170"/>
      <c r="H22" s="170"/>
      <c r="I22" s="170"/>
    </row>
    <row r="23" spans="1:9" ht="33.75" customHeight="1">
      <c r="B23" s="125" t="s">
        <v>82</v>
      </c>
      <c r="C23" s="175">
        <f>+'Nilai &amp; Analisis per Indikator'!E236</f>
        <v>162</v>
      </c>
      <c r="D23" s="105"/>
      <c r="E23" s="130" t="s">
        <v>83</v>
      </c>
      <c r="F23" s="131"/>
      <c r="G23" s="30"/>
      <c r="H23" s="30"/>
      <c r="I23" s="30"/>
    </row>
    <row r="24" spans="1:9">
      <c r="B24" s="7"/>
      <c r="C24" s="8"/>
      <c r="D24" s="9"/>
    </row>
    <row r="25" spans="1:9" ht="18.75">
      <c r="A25" s="34" t="s">
        <v>31</v>
      </c>
      <c r="B25" s="35" t="s">
        <v>26</v>
      </c>
      <c r="C25" s="202" t="s">
        <v>27</v>
      </c>
      <c r="D25" s="202"/>
      <c r="E25" s="202"/>
      <c r="F25" s="202" t="s">
        <v>28</v>
      </c>
      <c r="G25" s="202"/>
    </row>
    <row r="26" spans="1:9" ht="120" customHeight="1">
      <c r="A26" s="43">
        <v>1</v>
      </c>
      <c r="B26" s="42" t="s">
        <v>29</v>
      </c>
      <c r="C26" s="203"/>
      <c r="D26" s="203"/>
      <c r="E26" s="203"/>
      <c r="F26" s="204"/>
      <c r="G26" s="204"/>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1"/>
  <sheetViews>
    <sheetView zoomScale="90" zoomScaleNormal="90" workbookViewId="0">
      <selection activeCell="B20" sqref="B20"/>
    </sheetView>
  </sheetViews>
  <sheetFormatPr defaultRowHeight="15"/>
  <cols>
    <col min="1" max="1" width="1.42578125" customWidth="1"/>
    <col min="2" max="2" width="44.140625" customWidth="1"/>
  </cols>
  <sheetData>
    <row r="1" spans="2:3">
      <c r="C1" s="1"/>
    </row>
    <row r="2" spans="2:3">
      <c r="C2" s="1"/>
    </row>
    <row r="3" spans="2:3" ht="31.5">
      <c r="B3" s="11" t="s">
        <v>0</v>
      </c>
      <c r="C3" s="29" t="s">
        <v>6</v>
      </c>
    </row>
    <row r="4" spans="2:3" ht="15.75">
      <c r="B4" s="2" t="str">
        <f>+'REKAP &amp; Analisis per Standar'!B5</f>
        <v>Standar 1: Identitas</v>
      </c>
      <c r="C4" s="10">
        <f>+'REKAP &amp; Analisis per Standar'!C5</f>
        <v>1.6666666666666667</v>
      </c>
    </row>
    <row r="5" spans="2:3" ht="15.75">
      <c r="B5" s="2" t="str">
        <f>+'REKAP &amp; Analisis per Standar'!B6</f>
        <v>Standar 2: Standar Kurikulum</v>
      </c>
      <c r="C5" s="10">
        <f>+'REKAP &amp; Analisis per Standar'!C6</f>
        <v>2.375</v>
      </c>
    </row>
    <row r="6" spans="2:3" ht="15.75">
      <c r="B6" s="2" t="str">
        <f>+'REKAP &amp; Analisis per Standar'!B7</f>
        <v>Standar 3: Standar Proses</v>
      </c>
      <c r="C6" s="10">
        <f>+'REKAP &amp; Analisis per Standar'!C7</f>
        <v>1.8571428571428572</v>
      </c>
    </row>
    <row r="7" spans="2:3" ht="15.75">
      <c r="B7" s="2" t="str">
        <f>+'REKAP &amp; Analisis per Standar'!B8</f>
        <v>Standar 4: Evaluasi</v>
      </c>
      <c r="C7" s="10">
        <f>+'REKAP &amp; Analisis per Standar'!C8</f>
        <v>2</v>
      </c>
    </row>
    <row r="8" spans="2:3" ht="15.75">
      <c r="B8" s="2" t="str">
        <f>+'REKAP &amp; Analisis per Standar'!B9</f>
        <v>Standar 5: Suasana Akademik</v>
      </c>
      <c r="C8" s="10">
        <f>+'REKAP &amp; Analisis per Standar'!C9</f>
        <v>2</v>
      </c>
    </row>
    <row r="9" spans="2:3" ht="15.75">
      <c r="B9" s="2" t="str">
        <f>+'REKAP &amp; Analisis per Standar'!B10</f>
        <v>Standar 6: Kemahasiswaan</v>
      </c>
      <c r="C9" s="10">
        <f>+'REKAP &amp; Analisis per Standar'!C10</f>
        <v>2</v>
      </c>
    </row>
    <row r="10" spans="2:3" ht="15.75">
      <c r="B10" s="2" t="str">
        <f>+'REKAP &amp; Analisis per Standar'!B11</f>
        <v xml:space="preserve">Standar 7: Lulusan </v>
      </c>
      <c r="C10" s="10">
        <f>+'REKAP &amp; Analisis per Standar'!C11</f>
        <v>2</v>
      </c>
    </row>
    <row r="11" spans="2:3" ht="15.75">
      <c r="B11" s="2" t="str">
        <f>+'REKAP &amp; Analisis per Standar'!B12</f>
        <v>Standar 8: Sumber Daya Manusia</v>
      </c>
      <c r="C11" s="10">
        <f>+'REKAP &amp; Analisis per Standar'!C12</f>
        <v>2</v>
      </c>
    </row>
    <row r="12" spans="2:3" ht="15.75">
      <c r="B12" s="2" t="str">
        <f>+'REKAP &amp; Analisis per Standar'!B13</f>
        <v xml:space="preserve">Standar 9: Sarana dan Prasarana </v>
      </c>
      <c r="C12" s="10">
        <f>+'REKAP &amp; Analisis per Standar'!C13</f>
        <v>2.3333333333333335</v>
      </c>
    </row>
    <row r="13" spans="2:3" ht="15.75" customHeight="1">
      <c r="B13" s="167" t="s">
        <v>117</v>
      </c>
      <c r="C13" s="10">
        <f>+'REKAP &amp; Analisis per Standar'!C14</f>
        <v>2</v>
      </c>
    </row>
    <row r="14" spans="2:3" ht="15.75">
      <c r="B14" s="2" t="str">
        <f>+'REKAP &amp; Analisis per Standar'!B15</f>
        <v xml:space="preserve">Standar 11: Pembiayaan </v>
      </c>
      <c r="C14" s="10">
        <f>+'REKAP &amp; Analisis per Standar'!C15</f>
        <v>2</v>
      </c>
    </row>
    <row r="15" spans="2:3" s="119" customFormat="1" ht="15.75">
      <c r="B15" s="118" t="str">
        <f>+'REKAP &amp; Analisis per Standar'!B16</f>
        <v>Standar 12. Pengelolaan</v>
      </c>
      <c r="C15" s="10">
        <f>+'REKAP &amp; Analisis per Standar'!C16</f>
        <v>1.75</v>
      </c>
    </row>
    <row r="16" spans="2:3" s="119" customFormat="1" ht="15.75">
      <c r="B16" s="118" t="str">
        <f>+'REKAP &amp; Analisis per Standar'!B17</f>
        <v>Standar 13: Penelitian</v>
      </c>
      <c r="C16" s="10">
        <f>+'REKAP &amp; Analisis per Standar'!C17</f>
        <v>2</v>
      </c>
    </row>
    <row r="17" spans="2:3" s="119" customFormat="1" ht="15.75">
      <c r="B17" s="118" t="str">
        <f>+'REKAP &amp; Analisis per Standar'!B18</f>
        <v>Standar 14: Pengabdian Kepada Masyarakat</v>
      </c>
      <c r="C17" s="10">
        <f>+'REKAP &amp; Analisis per Standar'!C18</f>
        <v>2.5</v>
      </c>
    </row>
    <row r="18" spans="2:3" s="119" customFormat="1" ht="15.75">
      <c r="B18" s="118" t="str">
        <f>+'REKAP &amp; Analisis per Standar'!B19</f>
        <v xml:space="preserve">Standar 15: Kerjasama </v>
      </c>
      <c r="C18" s="10">
        <f>+'REKAP &amp; Analisis per Standar'!C19</f>
        <v>1</v>
      </c>
    </row>
    <row r="19" spans="2:3" s="119" customFormat="1" ht="26.25" customHeight="1">
      <c r="B19" s="168" t="s">
        <v>238</v>
      </c>
      <c r="C19" s="10">
        <f>+'REKAP &amp; Analisis per Standar'!C21</f>
        <v>1</v>
      </c>
    </row>
    <row r="20" spans="2:3" s="128" customFormat="1" ht="18.75">
      <c r="B20" s="126" t="s">
        <v>1</v>
      </c>
      <c r="C20" s="127">
        <f>AVERAGE(C4:C19)</f>
        <v>1.9051339285714286</v>
      </c>
    </row>
    <row r="21" spans="2:3" s="128" customFormat="1" ht="18.75">
      <c r="B21" s="126" t="s">
        <v>84</v>
      </c>
      <c r="C21" s="129">
        <f>+'REKAP &amp; Analisis per Standar'!C23</f>
        <v>162</v>
      </c>
    </row>
    <row r="22" spans="2:3" s="120" customFormat="1">
      <c r="C22" s="121"/>
    </row>
    <row r="23" spans="2:3" s="120" customFormat="1">
      <c r="B23" s="122"/>
      <c r="C23" s="122"/>
    </row>
    <row r="24" spans="2:3" s="120" customFormat="1">
      <c r="B24" s="122"/>
      <c r="C24" s="122"/>
    </row>
    <row r="25" spans="2:3" s="119" customFormat="1">
      <c r="B25" s="123"/>
      <c r="C25" s="123"/>
    </row>
    <row r="26" spans="2:3" s="119" customFormat="1">
      <c r="B26" s="123"/>
      <c r="C26" s="123"/>
    </row>
    <row r="27" spans="2:3" s="119" customFormat="1"/>
    <row r="28" spans="2:3" s="119" customFormat="1"/>
    <row r="29" spans="2:3" s="119" customFormat="1"/>
    <row r="30" spans="2:3" s="119" customFormat="1"/>
    <row r="31" spans="2:3" s="119" customFormat="1"/>
  </sheetData>
  <pageMargins left="0.52"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2013-11-04T10:53:56Z</cp:lastPrinted>
  <dcterms:created xsi:type="dcterms:W3CDTF">2011-10-19T04:38:43Z</dcterms:created>
  <dcterms:modified xsi:type="dcterms:W3CDTF">2014-11-04T09:01:03Z</dcterms:modified>
</cp:coreProperties>
</file>