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12240" windowHeight="808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Indikator'!$A$1:$J$233</definedName>
    <definedName name="_xlnm.Print_Area" localSheetId="0">'PROFIL DIRI'!$A$1:$D$33</definedName>
  </definedNames>
  <calcPr calcId="124519"/>
</workbook>
</file>

<file path=xl/calcChain.xml><?xml version="1.0" encoding="utf-8"?>
<calcChain xmlns="http://schemas.openxmlformats.org/spreadsheetml/2006/main">
  <c r="D22" i="2"/>
  <c r="C22"/>
  <c r="C19" i="11" s="1"/>
  <c r="C15" i="2"/>
  <c r="C13" i="11" s="1"/>
  <c r="G27" i="1"/>
  <c r="G193"/>
  <c r="G220"/>
  <c r="G163"/>
  <c r="E149"/>
  <c r="G149"/>
  <c r="E65"/>
  <c r="G65"/>
  <c r="G45"/>
  <c r="E45"/>
  <c r="F58"/>
  <c r="F64"/>
  <c r="E81"/>
  <c r="G81"/>
  <c r="F76"/>
  <c r="G88"/>
  <c r="E88"/>
  <c r="E103"/>
  <c r="G118"/>
  <c r="E118"/>
  <c r="F132"/>
  <c r="F130"/>
  <c r="F129"/>
  <c r="E163"/>
  <c r="G178"/>
  <c r="G170"/>
  <c r="E170"/>
  <c r="G205"/>
  <c r="E205"/>
  <c r="F231"/>
  <c r="G232"/>
  <c r="E232"/>
  <c r="D10"/>
  <c r="D9"/>
  <c r="D15" i="2" l="1"/>
  <c r="E27" i="1"/>
  <c r="E212"/>
  <c r="E178" l="1"/>
  <c r="F155"/>
  <c r="F145"/>
  <c r="F133"/>
  <c r="F134"/>
  <c r="F135"/>
  <c r="F125"/>
  <c r="F87"/>
  <c r="E220" l="1"/>
  <c r="F219"/>
  <c r="F204"/>
  <c r="F174"/>
  <c r="F175"/>
  <c r="F160"/>
  <c r="F161"/>
  <c r="F162"/>
  <c r="F117"/>
  <c r="F93"/>
  <c r="F94"/>
  <c r="F95"/>
  <c r="F96"/>
  <c r="F77"/>
  <c r="F62" l="1"/>
  <c r="F63"/>
  <c r="F37" l="1"/>
  <c r="F32"/>
  <c r="F59" l="1"/>
  <c r="F192"/>
  <c r="F190"/>
  <c r="F187"/>
  <c r="F197"/>
  <c r="F211"/>
  <c r="E193"/>
  <c r="F167" l="1"/>
  <c r="F70" l="1"/>
  <c r="F43" l="1"/>
  <c r="F16" l="1"/>
  <c r="F17"/>
  <c r="G212" l="1"/>
  <c r="E233" s="1"/>
  <c r="G103"/>
  <c r="B20" i="2"/>
  <c r="B18" i="11" s="1"/>
  <c r="B19" i="2"/>
  <c r="B17" i="11" s="1"/>
  <c r="B18" i="2"/>
  <c r="B16" i="11" s="1"/>
  <c r="B17" i="2"/>
  <c r="B15" i="11" s="1"/>
  <c r="B16" i="2"/>
  <c r="B14" i="11" s="1"/>
  <c r="B14" i="2"/>
  <c r="B12" i="11" s="1"/>
  <c r="B13" i="2"/>
  <c r="B11" i="11" s="1"/>
  <c r="B12" i="2"/>
  <c r="B10" i="11" s="1"/>
  <c r="B11" i="2"/>
  <c r="B9" i="11" s="1"/>
  <c r="B10" i="2"/>
  <c r="B8" i="11" s="1"/>
  <c r="B9" i="2"/>
  <c r="B7" i="11" s="1"/>
  <c r="B8" i="2"/>
  <c r="B6" i="11" s="1"/>
  <c r="B7" i="2"/>
  <c r="B5" i="11" s="1"/>
  <c r="B6" i="2"/>
  <c r="B4" i="11" s="1"/>
  <c r="C1" i="2"/>
  <c r="E1"/>
  <c r="C20"/>
  <c r="D20" s="1"/>
  <c r="F218" i="1"/>
  <c r="C19" i="2"/>
  <c r="D19" s="1"/>
  <c r="C18"/>
  <c r="D18" s="1"/>
  <c r="F203" i="1"/>
  <c r="F199"/>
  <c r="F202"/>
  <c r="F198"/>
  <c r="C17" i="2"/>
  <c r="D17" s="1"/>
  <c r="F185" i="1"/>
  <c r="F182"/>
  <c r="C16" i="2"/>
  <c r="D16" s="1"/>
  <c r="C13"/>
  <c r="D13" s="1"/>
  <c r="C14"/>
  <c r="D14" s="1"/>
  <c r="F159" i="1"/>
  <c r="F158"/>
  <c r="F154"/>
  <c r="F153"/>
  <c r="F146"/>
  <c r="F142"/>
  <c r="F131"/>
  <c r="F128"/>
  <c r="C12" i="2"/>
  <c r="D12" s="1"/>
  <c r="F116" i="1"/>
  <c r="F115"/>
  <c r="F108"/>
  <c r="F109"/>
  <c r="F110"/>
  <c r="F107"/>
  <c r="F102"/>
  <c r="F99"/>
  <c r="F92"/>
  <c r="F86"/>
  <c r="F85"/>
  <c r="F80"/>
  <c r="F75"/>
  <c r="F71"/>
  <c r="F72"/>
  <c r="F69"/>
  <c r="F61"/>
  <c r="F60"/>
  <c r="F54"/>
  <c r="F53"/>
  <c r="F52"/>
  <c r="F51"/>
  <c r="F50"/>
  <c r="F49"/>
  <c r="F23"/>
  <c r="F24"/>
  <c r="F25"/>
  <c r="F26"/>
  <c r="F22"/>
  <c r="F44"/>
  <c r="F18"/>
  <c r="F19"/>
  <c r="F40"/>
  <c r="F39"/>
  <c r="F38"/>
  <c r="F33"/>
  <c r="F34"/>
  <c r="F31"/>
  <c r="C10" i="2"/>
  <c r="D10" s="1"/>
  <c r="C9"/>
  <c r="D9" s="1"/>
  <c r="C8"/>
  <c r="D8" s="1"/>
  <c r="C11" l="1"/>
  <c r="D11" s="1"/>
  <c r="C6" i="11"/>
  <c r="C10"/>
  <c r="C15"/>
  <c r="C11"/>
  <c r="C7"/>
  <c r="C18"/>
  <c r="C14"/>
  <c r="C16"/>
  <c r="C17"/>
  <c r="C12"/>
  <c r="C8"/>
  <c r="C7" i="2"/>
  <c r="C9" i="11" l="1"/>
  <c r="C24" i="2"/>
  <c r="C21" i="11" s="1"/>
  <c r="D7" i="2"/>
  <c r="C5" i="11"/>
  <c r="C6" i="2"/>
  <c r="D8" i="1"/>
  <c r="D6" i="2" l="1"/>
  <c r="C4" i="11"/>
  <c r="C20" s="1"/>
  <c r="C23" i="2" l="1"/>
  <c r="D23" s="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fakultas/program pascasarjana (PPs).
3. Cukup jelas mengacu pada visi dan misi fakultas/PPs.
2. Kurang jelas mengacu pada visi dan misi fakultas/PPs.
1. Sama sekali tidak mengacu pada visi dan misi fakultas/PPs.
0. Program studi tidak memiliki visi dan misi.
</t>
        </r>
        <r>
          <rPr>
            <b/>
            <sz val="9"/>
            <color indexed="81"/>
            <rFont val="Tahoma"/>
            <family val="2"/>
          </rPr>
          <t>Penjelasan Rubrik:</t>
        </r>
        <r>
          <rPr>
            <sz val="9"/>
            <color indexed="81"/>
            <rFont val="Tahoma"/>
            <family val="2"/>
          </rPr>
          <t xml:space="preserve">
a. Visi dan misi dapat dibuktikan dalam buku panduan atau profil program studi/fakultas/PPs.
b. Visi dan misi program studi  mengacu kepada visi dan misi fakultas/PPs
</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jelas, dan realistik tetapi  belum terukur sehingga tidakdapat menjadi acuan dalam perencanaan, pelaksanaan, monitoring dan evaluasi program.
1. Sasaran belum jelas, belum realistik dan belum terukur sehingga tidak dapat menjadi acuan dalam perencanaan, pelaksanaan, monitoring dan evaluasi program.
0.Tidak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Struktur jelas dan sangat sesuai dengan standar kompetensi.
3. Struktur jelas tetapi kurang sesuai dengan standar kompetensi.
2. Struktur jelas tetapi tidak sesuai dengan standar kompetensi.
1. Tidak jelas. 
</t>
        </r>
        <r>
          <rPr>
            <b/>
            <sz val="9"/>
            <color indexed="81"/>
            <rFont val="Tahoma"/>
            <family val="2"/>
          </rPr>
          <t xml:space="preserve">Penjelasan Rubrik:
</t>
        </r>
        <r>
          <rPr>
            <sz val="9"/>
            <color indexed="81"/>
            <rFont val="Tahoma"/>
            <family val="2"/>
          </rPr>
          <t xml:space="preserve"> Kurikulum yang terstruktur tergambar dalam matriks sebaran mata kuliah untuk masing-masing kompetensi.
</t>
        </r>
      </text>
    </comment>
    <comment ref="C37" authorId="0">
      <text>
        <r>
          <rPr>
            <b/>
            <sz val="9"/>
            <color indexed="81"/>
            <rFont val="Tahoma"/>
            <family val="2"/>
          </rPr>
          <t xml:space="preserve">Rubrik:
</t>
        </r>
        <r>
          <rPr>
            <sz val="9"/>
            <color indexed="81"/>
            <rFont val="Tahoma"/>
            <family val="2"/>
          </rPr>
          <t xml:space="preserve">4.Kompetensi lulusan secara lengkap (utama, pendukung, lainnya) yang terumuskan secara jelas, dan kompetensi pendukung  sesuai dengan visi dan misi program studi.
3.Kompetensi utama dan kompetensi pendukung saja yang terumuskan secara jelas, dan kompetensi pendukung sesuai dengan visi dan misi program studi.
2. Kompetensi utama dan kompetensi pendukung saja yang terumuskan secara jelas, tetapi kompetensi pendukung sesuai dengan visi dan misi program studi.
1.Kompetensi utama saja yang terumuskan secara jelas
0.Semua elemen kompetensi tidak dirumuskan
Penjelasan Rubrik:
a.Kompetensi utama memuat kurikulum inti yang disepakati oleh Asosiasi Perguruan Tinggi program studi terkait.
b.Kompetensi pendukung berkaitan dengan IPTEKS pendukung yang gayut dengan kompetensi utama dan mendukung pencapaian visi dan misi program studi atau merupakan penciri program studi
c.Kompetensi lainnya berkaitan dengan IPTEKS pelengkap, IPTEKS yang dikembangkan dan terbarukan, yang gayut dengan kompetensi utama dan pendukung.
d. Kompetensi lulusan dibuktikan pada buku panduana atau website  program studi/fakultas/PPs.   </t>
        </r>
      </text>
    </comment>
    <comment ref="C38" authorId="1">
      <text>
        <r>
          <rPr>
            <b/>
            <sz val="9"/>
            <color indexed="81"/>
            <rFont val="Tahoma"/>
            <family val="2"/>
          </rPr>
          <t>Rubrik:</t>
        </r>
        <r>
          <rPr>
            <sz val="9"/>
            <color indexed="81"/>
            <rFont val="Tahoma"/>
            <family val="2"/>
          </rPr>
          <t xml:space="preserve">
4. Sebagian besar (MK &gt; 75%) mata kuliah dalam kurikulum telah menetapkan capaian pembelajaran yang meliputi aspek kognitif, psikomotorik dan afektif.
3. Sebagian (50% &lt; MK &lt; 75%) mata kuliah dalam kurikulum telah menetapkan  capaian pembelajaran  yang meliputi  ketiga aspek tersebut.
2. Cukup (25% &lt; MK &lt; 50%) mata kuliah dalam kurikulum  menetapkan  capaian pembelajaran hanya meliputi ketiga aspek tersebut.
1. Sedikit (MK &lt; 25%) mata kuliah dalam kurikulum  menetapkan  capaian pembelajaran hanya meliputi ketiga aspek tersebut.
</t>
        </r>
        <r>
          <rPr>
            <b/>
            <sz val="9"/>
            <color indexed="81"/>
            <rFont val="Tahoma"/>
            <family val="2"/>
          </rPr>
          <t>Penjelasan Rubrik:</t>
        </r>
        <r>
          <rPr>
            <sz val="9"/>
            <color indexed="81"/>
            <rFont val="Tahoma"/>
            <family val="2"/>
          </rPr>
          <t xml:space="preserve">
a. Aspek kognitif berkaitan dengan pengetahuan, pemahaman, penerapan, analisis, evaluasi dan kreasi pada mata kuliah tersebut.
b. Aspek afektif berkaitan dengan sikap dan nilai (value), seperti kemampuan untuk berpartisipasi, mengambil prakarsa dan mempertahankan pendapat, dll.
c. Aspek psikomotorik berkaitan dengan aktivitas fisik yang menghasilkan keterampilan (skill) dan kemampuan bertindak individu.
d. Capaian pembelajaran dapat dilihat pada RPKPS atau buku ajar/modul mata kuliah.</t>
        </r>
      </text>
    </comment>
    <comment ref="C39" authorId="1">
      <text>
        <r>
          <rPr>
            <b/>
            <sz val="9"/>
            <color theme="1"/>
            <rFont val="Tahoma"/>
            <family val="2"/>
          </rPr>
          <t>Rubrik:</t>
        </r>
        <r>
          <rPr>
            <sz val="9"/>
            <color theme="1"/>
            <rFont val="Tahoma"/>
            <family val="2"/>
          </rPr>
          <t xml:space="preserve">
4. Tergambar pada mata kuliah pilihan yang tersedia yaitu </t>
        </r>
        <r>
          <rPr>
            <u/>
            <sz val="9"/>
            <color theme="1"/>
            <rFont val="Tahoma"/>
            <family val="2"/>
          </rPr>
          <t>&gt;</t>
        </r>
        <r>
          <rPr>
            <sz val="9"/>
            <color theme="1"/>
            <rFont val="Tahoma"/>
            <family val="2"/>
          </rPr>
          <t xml:space="preserve"> 6 sks baik dalam program studi sendiri maupun lintas program studi.
3. Tergambar pada mata kuliah pilihan yang tersedia yaitu </t>
        </r>
        <r>
          <rPr>
            <u/>
            <sz val="9"/>
            <color theme="1"/>
            <rFont val="Tahoma"/>
            <family val="2"/>
          </rPr>
          <t>&gt;</t>
        </r>
        <r>
          <rPr>
            <sz val="9"/>
            <color theme="1"/>
            <rFont val="Tahoma"/>
            <family val="2"/>
          </rPr>
          <t xml:space="preserve"> 6 sks dalam program studi sendiri.
2. Tergambar pada mata kuliah pilihan yang tersedia yaitu </t>
        </r>
        <r>
          <rPr>
            <u/>
            <sz val="9"/>
            <color theme="1"/>
            <rFont val="Tahoma"/>
            <family val="2"/>
          </rPr>
          <t>&lt;</t>
        </r>
        <r>
          <rPr>
            <sz val="9"/>
            <color theme="1"/>
            <rFont val="Tahoma"/>
            <family val="2"/>
          </rPr>
          <t xml:space="preserve"> 6 sks baik dalam program studi sendiri maupun lintas program studi.
1. Tergambar pada mata kuliah pilihan yang tersedia yaitu </t>
        </r>
        <r>
          <rPr>
            <u/>
            <sz val="9"/>
            <color theme="1"/>
            <rFont val="Tahoma"/>
            <family val="2"/>
          </rPr>
          <t>&lt;</t>
        </r>
        <r>
          <rPr>
            <sz val="9"/>
            <color theme="1"/>
            <rFont val="Tahoma"/>
            <family val="2"/>
          </rPr>
          <t xml:space="preserve"> 6 sks dalam program studi sendiri.</t>
        </r>
      </text>
    </comment>
    <comment ref="C40" authorId="1">
      <text>
        <r>
          <rPr>
            <b/>
            <sz val="9"/>
            <color indexed="81"/>
            <rFont val="Tahoma"/>
            <family val="2"/>
          </rPr>
          <t>Rubrik:</t>
        </r>
        <r>
          <rPr>
            <sz val="9"/>
            <color indexed="81"/>
            <rFont val="Tahoma"/>
            <family val="2"/>
          </rPr>
          <t xml:space="preserve">
4. TOEFL </t>
        </r>
        <r>
          <rPr>
            <u/>
            <sz val="9"/>
            <color indexed="81"/>
            <rFont val="Tahoma"/>
            <family val="2"/>
          </rPr>
          <t>&gt;</t>
        </r>
        <r>
          <rPr>
            <sz val="9"/>
            <color indexed="81"/>
            <rFont val="Tahoma"/>
            <family val="2"/>
          </rPr>
          <t xml:space="preserve"> 525
3. 500 </t>
        </r>
        <r>
          <rPr>
            <u/>
            <sz val="9"/>
            <color indexed="81"/>
            <rFont val="Tahoma"/>
            <family val="2"/>
          </rPr>
          <t>&lt;</t>
        </r>
        <r>
          <rPr>
            <sz val="9"/>
            <color indexed="81"/>
            <rFont val="Tahoma"/>
            <family val="2"/>
          </rPr>
          <t xml:space="preserve"> TOEFL &lt; 525
2. 475 </t>
        </r>
        <r>
          <rPr>
            <u/>
            <sz val="9"/>
            <color indexed="81"/>
            <rFont val="Tahoma"/>
            <family val="2"/>
          </rPr>
          <t>&lt;</t>
        </r>
        <r>
          <rPr>
            <sz val="9"/>
            <color indexed="81"/>
            <rFont val="Tahoma"/>
            <family val="2"/>
          </rPr>
          <t xml:space="preserve"> TOEFL &lt; 5000
1. 450 </t>
        </r>
        <r>
          <rPr>
            <u/>
            <sz val="9"/>
            <color indexed="81"/>
            <rFont val="Tahoma"/>
            <family val="2"/>
          </rPr>
          <t>&lt;</t>
        </r>
        <r>
          <rPr>
            <sz val="9"/>
            <color indexed="81"/>
            <rFont val="Tahoma"/>
            <family val="2"/>
          </rPr>
          <t xml:space="preserve"> TOEFL &lt; 475
0. TOEFL &lt; 450 atau tidak ada persyaratan TOEFL
</t>
        </r>
      </text>
    </comment>
    <comment ref="C43"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4" authorId="0">
      <text>
        <r>
          <rPr>
            <b/>
            <sz val="9"/>
            <color indexed="81"/>
            <rFont val="Tahoma"/>
            <family val="2"/>
          </rPr>
          <t xml:space="preserve">Rubrik:
</t>
        </r>
        <r>
          <rPr>
            <sz val="9"/>
            <color indexed="81"/>
            <rFont val="Tahoma"/>
            <family val="2"/>
          </rPr>
          <t>4. Materi ajar sebagian besar (&gt;75%) mata kuliah dikembangkan setiap tahun secara luas, dalam dan mutakhir (</t>
        </r>
        <r>
          <rPr>
            <i/>
            <sz val="9"/>
            <color indexed="81"/>
            <rFont val="Tahoma"/>
            <family val="2"/>
          </rPr>
          <t>state of the art</t>
        </r>
        <r>
          <rPr>
            <sz val="9"/>
            <color indexed="81"/>
            <rFont val="Tahoma"/>
            <family val="2"/>
          </rPr>
          <t xml:space="preserve">).
3. Materi ajar sebagian ( 50% &lt; MK </t>
        </r>
        <r>
          <rPr>
            <u/>
            <sz val="9"/>
            <color indexed="81"/>
            <rFont val="Tahoma"/>
            <family val="2"/>
          </rPr>
          <t>&lt;</t>
        </r>
        <r>
          <rPr>
            <sz val="9"/>
            <color indexed="81"/>
            <rFont val="Tahoma"/>
            <family val="2"/>
          </rPr>
          <t xml:space="preserve"> 75%) mata kuliah dikembangkan setiap satu atau dua  tahun  secara luas, dalam dan mutakhir (</t>
        </r>
        <r>
          <rPr>
            <i/>
            <sz val="9"/>
            <color indexed="81"/>
            <rFont val="Tahoma"/>
            <family val="2"/>
          </rPr>
          <t>state of the art</t>
        </r>
        <r>
          <rPr>
            <sz val="9"/>
            <color indexed="81"/>
            <rFont val="Tahoma"/>
            <family val="2"/>
          </rPr>
          <t xml:space="preserve">).
2. Materi ajar sebagian kecil ( 25% &lt; MK </t>
        </r>
        <r>
          <rPr>
            <u/>
            <sz val="9"/>
            <color indexed="81"/>
            <rFont val="Tahoma"/>
            <family val="2"/>
          </rPr>
          <t>&lt;</t>
        </r>
        <r>
          <rPr>
            <sz val="9"/>
            <color indexed="81"/>
            <rFont val="Tahoma"/>
            <family val="2"/>
          </rPr>
          <t xml:space="preserve"> 50%) mata kuliah dikembangkan setiap satu atau dua tahun secara luas, dalam dan mutakhir </t>
        </r>
        <r>
          <rPr>
            <i/>
            <sz val="9"/>
            <color indexed="81"/>
            <rFont val="Tahoma"/>
            <family val="2"/>
          </rPr>
          <t>(state of the art</t>
        </r>
        <r>
          <rPr>
            <sz val="9"/>
            <color indexed="81"/>
            <rFont val="Tahoma"/>
            <family val="2"/>
          </rPr>
          <t xml:space="preserve">).
1. Sangat sedikit ( MK </t>
        </r>
        <r>
          <rPr>
            <u/>
            <sz val="9"/>
            <color indexed="81"/>
            <rFont val="Tahoma"/>
            <family val="2"/>
          </rPr>
          <t>&lt;</t>
        </r>
        <r>
          <rPr>
            <sz val="9"/>
            <color indexed="81"/>
            <rFont val="Tahoma"/>
            <family val="2"/>
          </rPr>
          <t xml:space="preserve"> 25%) materi ajar mata kuliah dikembangkan lebih dari dua tahun secara luas, dalam dan mutakhir (</t>
        </r>
        <r>
          <rPr>
            <i/>
            <sz val="9"/>
            <color indexed="81"/>
            <rFont val="Tahoma"/>
            <family val="2"/>
          </rPr>
          <t>state of the art</t>
        </r>
        <r>
          <rPr>
            <sz val="9"/>
            <color indexed="81"/>
            <rFont val="Tahoma"/>
            <family val="2"/>
          </rPr>
          <t>).
0. Tidak ada materi ajar mata kuliah dikembangkan dalam rentang lima tahun secara luas, dalam dan mutakhir (</t>
        </r>
        <r>
          <rPr>
            <i/>
            <sz val="9"/>
            <color indexed="81"/>
            <rFont val="Tahoma"/>
            <family val="2"/>
          </rPr>
          <t>state of the art</t>
        </r>
        <r>
          <rPr>
            <sz val="9"/>
            <color indexed="81"/>
            <rFont val="Tahoma"/>
            <family val="2"/>
          </rPr>
          <t xml:space="preserve">).
</t>
        </r>
        <r>
          <rPr>
            <b/>
            <sz val="9"/>
            <color indexed="81"/>
            <rFont val="Tahoma"/>
            <family val="2"/>
          </rPr>
          <t>Penjelasan Rubrik:</t>
        </r>
        <r>
          <rPr>
            <sz val="9"/>
            <color indexed="81"/>
            <rFont val="Tahoma"/>
            <family val="2"/>
          </rPr>
          <t xml:space="preserve">
Pembaharuan materi ajar atau bahan perkuliahan dapat dibuktikan dengan membandingkan materi ajar terbaru dan sebelumnya yang terdokumentasi di program studi.</t>
        </r>
      </text>
    </comment>
    <comment ref="C49" authorId="1">
      <text>
        <r>
          <rPr>
            <b/>
            <sz val="9"/>
            <color indexed="81"/>
            <rFont val="Tahoma"/>
            <family val="2"/>
          </rPr>
          <t>Rubrik:</t>
        </r>
        <r>
          <rPr>
            <sz val="9"/>
            <color indexed="81"/>
            <rFont val="Tahoma"/>
            <family val="2"/>
          </rPr>
          <t xml:space="preserve"> 
4. Banyak bukti RPKPS bahwa pembelajaran telah dirancang menggunakan pendekatan SCL.
3. Cukup bukti RPKPS bahwa pembelajaran telah dirancang menggunakan pendekatan SCL.
2. Sedikit bukti RPKPS bahwa pembelajaran telah dirancang menggunakan pendekatan SCL.
1. Sangat sedikit bukti RPKPS bahwa pembelajaran telah dirancang menggunakan pendekatan SCL. SCL.
0. Tidak ada bukti RPKPS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0"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1"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 Dekan.</t>
        </r>
      </text>
    </comment>
    <comment ref="C52"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3"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4" authorId="1">
      <text>
        <r>
          <rPr>
            <b/>
            <sz val="9"/>
            <color indexed="81"/>
            <rFont val="Tahoma"/>
            <family val="2"/>
          </rPr>
          <t>Rubrik:</t>
        </r>
        <r>
          <rPr>
            <sz val="9"/>
            <color indexed="81"/>
            <rFont val="Tahoma"/>
            <family val="2"/>
          </rPr>
          <t xml:space="preserve">
4. Memiliki semua panduan.
3. Memiliki tiga panduan.
2. Memiliki dua panduan.
1. Memiliki satu panduan.
0. Tidak memiliki panduan.
</t>
        </r>
        <r>
          <rPr>
            <b/>
            <sz val="9"/>
            <color indexed="81"/>
            <rFont val="Tahoma"/>
            <family val="2"/>
          </rPr>
          <t>Penjelasan Rubrik:</t>
        </r>
        <r>
          <rPr>
            <sz val="9"/>
            <color indexed="81"/>
            <rFont val="Tahoma"/>
            <family val="2"/>
          </rPr>
          <t xml:space="preserve">
Panduan terdiri atas:
a. Panduan pelaksanaan dan monitoring perkuliahan.
b. Panduan monitoring pelaksanaan ujian semester.
c. Panduan pelaksanaan tugas akhir yang mencakup pembimbingan, seminar dan ujian akhir.
d. Panduan monitoring pelaksanaan tugas akhir yang mencakup pembimbingan, seminar dan ujian akhir</t>
        </r>
      </text>
    </comment>
    <comment ref="C58" authorId="0">
      <text>
        <r>
          <rPr>
            <b/>
            <sz val="9"/>
            <color indexed="81"/>
            <rFont val="Tahoma"/>
            <family val="2"/>
          </rPr>
          <t>Rubrik:</t>
        </r>
        <r>
          <rPr>
            <sz val="9"/>
            <color indexed="81"/>
            <rFont val="Tahoma"/>
            <family val="2"/>
          </rPr>
          <t xml:space="preserve">
4. Banyak bukti menunjukkan bahwa PA telah memberi arahan terhadap rencana studi mahasiswa sebelum memberikan persetujuan dan melaksanakan pertemuan dua kali dalam satu semester. 
3. Banyak bukti menunjukkan bahwa PA telah memberi arahan terhadap rencana studi mahasiswa sebelum memberikan persetujuan dan melaksanakan pertemuan  satu kali dalam satu semester. 
2. Banyak bukti menunjukkan bahwa PA telah memberi arahan terhadap rencana studi mahasiswa sebelum memberikan persetujuan tanpa melaksanakan pertemuan  secara berkala dalam satu semester. 
1. Tidak ada bukti menunjukkan bahwa PA telah memberi arahan terhadap rencana studi mahasiswa sebelum memberikan persetujuan. 
</t>
        </r>
        <r>
          <rPr>
            <b/>
            <sz val="9"/>
            <color indexed="81"/>
            <rFont val="Tahoma"/>
            <family val="2"/>
          </rPr>
          <t>Penjelasan Rubrik:</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c. PA pada program doktor untuk tahun pertama adalah ketua program studi dan selanjutnya adalah ketua pembimbing/ promotor tugas akhir.</t>
        </r>
      </text>
    </comment>
    <comment ref="C59"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&lt; 75%) pengampu matakuliah telah menyampaikan RPKPS dan kontrak perkuliahan pada pertemuan pertama perkuliahan.
1. Sedikit ( &lt; 50%)  pengampu matakuliah telah menyampaikan RPKPS dan kontrak perkuliahan pada pertemuan pertama perkuliahan.
</t>
        </r>
        <r>
          <rPr>
            <b/>
            <sz val="9"/>
            <color indexed="81"/>
            <rFont val="Tahoma"/>
            <family val="2"/>
          </rPr>
          <t>Penjelasan Rubrik:</t>
        </r>
        <r>
          <rPr>
            <sz val="9"/>
            <color indexed="81"/>
            <rFont val="Tahoma"/>
            <family val="2"/>
          </rPr>
          <t xml:space="preserve">
-Bukti pendukung : uraian perkuliahan yang diisi dosen setiap memulai perkuliahan.
</t>
        </r>
      </text>
    </comment>
    <comment ref="C60" authorId="0">
      <text>
        <r>
          <rPr>
            <b/>
            <sz val="9"/>
            <color indexed="81"/>
            <rFont val="Tahoma"/>
            <family val="2"/>
          </rPr>
          <t>Rubrik:</t>
        </r>
        <r>
          <rPr>
            <sz val="9"/>
            <color indexed="81"/>
            <rFont val="Tahoma"/>
            <family val="2"/>
          </rPr>
          <t xml:space="preserve">
4. Hampir semua (&gt; 90%) proses pembelajaran memanfaatkan media I-Learning.
3. Banyak (75% &lt; MK &lt; 90%) proses pembelajaran memanfaatkan media I-Learning.
2. Sebagian ( 40% &lt; MK &lt; 75%) proses pembelajaran memanfaatkan media I-Learning.
1. Sedikit ( &lt; 40% ) proses pembelajaran memanfaatkan media I-Learning.
0. Tidak ada proses pembelajaran memanfaatkan media I-Learning.
</t>
        </r>
        <r>
          <rPr>
            <sz val="9"/>
            <color indexed="81"/>
            <rFont val="Tahoma"/>
            <family val="2"/>
          </rPr>
          <t xml:space="preserve">
</t>
        </r>
      </text>
    </comment>
    <comment ref="C61"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2" authorId="0">
      <text>
        <r>
          <rPr>
            <b/>
            <sz val="9"/>
            <color indexed="81"/>
            <rFont val="Tahoma"/>
            <family val="2"/>
          </rPr>
          <t xml:space="preserve">Rubrik:
</t>
        </r>
        <r>
          <rPr>
            <sz val="9"/>
            <color indexed="81"/>
            <rFont val="Tahoma"/>
            <family val="2"/>
          </rPr>
          <t xml:space="preserve">4. JMM </t>
        </r>
        <r>
          <rPr>
            <u/>
            <sz val="9"/>
            <color indexed="81"/>
            <rFont val="Tahoma"/>
            <family val="2"/>
          </rPr>
          <t>&lt;</t>
        </r>
        <r>
          <rPr>
            <sz val="9"/>
            <color indexed="81"/>
            <rFont val="Tahoma"/>
            <family val="2"/>
          </rPr>
          <t xml:space="preserve"> 3
3. 3 &lt; JMM </t>
        </r>
        <r>
          <rPr>
            <u/>
            <sz val="9"/>
            <color indexed="81"/>
            <rFont val="Tahoma"/>
            <family val="2"/>
          </rPr>
          <t>&lt;</t>
        </r>
        <r>
          <rPr>
            <sz val="9"/>
            <color indexed="81"/>
            <rFont val="Tahoma"/>
            <family val="2"/>
          </rPr>
          <t xml:space="preserve"> 5
2. 5 &lt; JMM </t>
        </r>
        <r>
          <rPr>
            <u/>
            <sz val="9"/>
            <color indexed="81"/>
            <rFont val="Tahoma"/>
            <family val="2"/>
          </rPr>
          <t>&lt;</t>
        </r>
        <r>
          <rPr>
            <sz val="9"/>
            <color indexed="81"/>
            <rFont val="Tahoma"/>
            <family val="2"/>
          </rPr>
          <t xml:space="preserve"> 7
1. 7 &lt; JMM </t>
        </r>
        <r>
          <rPr>
            <u/>
            <sz val="9"/>
            <color indexed="81"/>
            <rFont val="Tahoma"/>
            <family val="2"/>
          </rPr>
          <t>&lt;</t>
        </r>
        <r>
          <rPr>
            <sz val="9"/>
            <color indexed="81"/>
            <rFont val="Tahoma"/>
            <family val="2"/>
          </rPr>
          <t xml:space="preserve"> 9
0. JMM &gt; 9</t>
        </r>
      </text>
    </comment>
    <comment ref="C63" authorId="0">
      <text>
        <r>
          <rPr>
            <b/>
            <sz val="9"/>
            <color indexed="81"/>
            <rFont val="Tahoma"/>
            <family val="2"/>
          </rPr>
          <t xml:space="preserve">Rubrik:
</t>
        </r>
        <r>
          <rPr>
            <sz val="9"/>
            <color indexed="81"/>
            <rFont val="Tahoma"/>
            <family val="2"/>
          </rPr>
          <t xml:space="preserve">4. JMTM  </t>
        </r>
        <r>
          <rPr>
            <u/>
            <sz val="9"/>
            <color indexed="81"/>
            <rFont val="Tahoma"/>
            <family val="2"/>
          </rPr>
          <t>&lt;</t>
        </r>
        <r>
          <rPr>
            <sz val="9"/>
            <color indexed="81"/>
            <rFont val="Tahoma"/>
            <family val="2"/>
          </rPr>
          <t xml:space="preserve"> 6
3. 6 &lt; JMTM </t>
        </r>
        <r>
          <rPr>
            <u/>
            <sz val="9"/>
            <color indexed="81"/>
            <rFont val="Tahoma"/>
            <family val="2"/>
          </rPr>
          <t>&lt;</t>
        </r>
        <r>
          <rPr>
            <sz val="9"/>
            <color indexed="81"/>
            <rFont val="Tahoma"/>
            <family val="2"/>
          </rPr>
          <t xml:space="preserve"> 9
2. 9 &lt; JMTM </t>
        </r>
        <r>
          <rPr>
            <u/>
            <sz val="9"/>
            <color indexed="81"/>
            <rFont val="Tahoma"/>
            <family val="2"/>
          </rPr>
          <t>&lt;</t>
        </r>
        <r>
          <rPr>
            <sz val="9"/>
            <color indexed="81"/>
            <rFont val="Tahoma"/>
            <family val="2"/>
          </rPr>
          <t xml:space="preserve"> 12
1. 14 &lt; JMTM </t>
        </r>
        <r>
          <rPr>
            <u/>
            <sz val="9"/>
            <color indexed="81"/>
            <rFont val="Tahoma"/>
            <family val="2"/>
          </rPr>
          <t>&lt;</t>
        </r>
        <r>
          <rPr>
            <sz val="9"/>
            <color indexed="81"/>
            <rFont val="Tahoma"/>
            <family val="2"/>
          </rPr>
          <t xml:space="preserve"> 15
0. JMTM &gt; 15
</t>
        </r>
      </text>
    </comment>
    <comment ref="C64" authorId="0">
      <text>
        <r>
          <rPr>
            <b/>
            <sz val="9"/>
            <color indexed="81"/>
            <rFont val="Tahoma"/>
            <family val="2"/>
          </rPr>
          <t>Rubrik:</t>
        </r>
        <r>
          <rPr>
            <sz val="9"/>
            <color indexed="81"/>
            <rFont val="Tahoma"/>
            <family val="2"/>
          </rPr>
          <t xml:space="preserve">
4. Seluruh dosen pembimbing utama/promotor adalah guru besar tetap yang kekahliannya sesuai dengan bidang studi.
3. Lebih dari 50% dosen pembimbing utama/promotor adalah guru besar tetap yang kekahliannya sesuai dengan bidang studi.
2. Lebih dari 30% sampai 50% dosen pembimbing utama/promotor adalah guru besar tetap yang kekahliannya sesuai dengan bidang studi.
1. Lebih dari 10% sampai 30% dosen pembimbing utama/promotor adalah guru besar tetap yang kekahliannya sesuai dengan bidang studi.
0. Kurang atau sama dengan 10% dosen pembimbing utama/promotor adalah guru besar tetap yang kekahliannya sesuai dengan bidang studi.
</t>
        </r>
      </text>
    </comment>
    <comment ref="C69"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0"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1"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2"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5"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76" authorId="0">
      <text>
        <r>
          <rPr>
            <b/>
            <sz val="9"/>
            <color indexed="81"/>
            <rFont val="Tahoma"/>
            <family val="2"/>
          </rPr>
          <t>Rubrik:</t>
        </r>
        <r>
          <rPr>
            <sz val="9"/>
            <color indexed="81"/>
            <rFont val="Tahoma"/>
            <family val="2"/>
          </rPr>
          <t xml:space="preserve">
4. Ada kebijakan bahwa seminar proposal dan hasil penelitian disertasi, ujian tertutup dan ujian terbuka melibatkan dosen dari PT lain atau peneliti ahli yang sesuai bidangnya dari lembaga penelitian. 
3. Ada kebijakan bahwa ujian tertutup dan ujian terbuka melibatkan dosen dari PT lain atau peneliti ahli yang sesuai bidangnya dari lembaga penelitian. 
2. Ada kebijakan bahwa ujian terbuka melibatkan dosen dari PT lain atau peneliti ahli yang sesuai bidangnya dari lembaga penelitian. 
1. Tidak ada kebijakan bahwa semua proses untuk kelayakan melibatkan dosen dari PT lain atau peneliti ahli yang sesuai bidangnya dari lembaga penelitian. 
</t>
        </r>
      </text>
    </comment>
    <comment ref="C77" authorId="0">
      <text>
        <r>
          <rPr>
            <b/>
            <sz val="9"/>
            <color indexed="81"/>
            <rFont val="Tahoma"/>
            <family val="2"/>
          </rPr>
          <t xml:space="preserve">Rubrik:
</t>
        </r>
        <r>
          <rPr>
            <sz val="9"/>
            <color indexed="81"/>
            <rFont val="Tahoma"/>
            <family val="2"/>
          </rPr>
          <t xml:space="preserve">4. WPTA </t>
        </r>
        <r>
          <rPr>
            <u/>
            <sz val="9"/>
            <color indexed="81"/>
            <rFont val="Tahoma"/>
            <family val="2"/>
          </rPr>
          <t>&lt;</t>
        </r>
        <r>
          <rPr>
            <sz val="9"/>
            <color indexed="81"/>
            <rFont val="Tahoma"/>
            <family val="2"/>
          </rPr>
          <t xml:space="preserve"> 1 tahun 6 bulan 
3. 1 tahun 6 bulan &lt; WTPA </t>
        </r>
        <r>
          <rPr>
            <u/>
            <sz val="9"/>
            <color indexed="81"/>
            <rFont val="Tahoma"/>
            <family val="2"/>
          </rPr>
          <t>&lt;</t>
        </r>
        <r>
          <rPr>
            <sz val="9"/>
            <color indexed="81"/>
            <rFont val="Tahoma"/>
            <family val="2"/>
          </rPr>
          <t xml:space="preserve"> 2 tahun
2. 2 tahun &lt; WTPA </t>
        </r>
        <r>
          <rPr>
            <u/>
            <sz val="9"/>
            <color indexed="81"/>
            <rFont val="Tahoma"/>
            <family val="2"/>
          </rPr>
          <t>&lt;</t>
        </r>
        <r>
          <rPr>
            <sz val="9"/>
            <color indexed="81"/>
            <rFont val="Tahoma"/>
            <family val="2"/>
          </rPr>
          <t xml:space="preserve"> 2 tahun 6 bulan
1. 2 tahun 6 bulan &lt; WTPA </t>
        </r>
        <r>
          <rPr>
            <u/>
            <sz val="9"/>
            <color indexed="81"/>
            <rFont val="Tahoma"/>
            <family val="2"/>
          </rPr>
          <t>&lt;</t>
        </r>
        <r>
          <rPr>
            <sz val="9"/>
            <color indexed="81"/>
            <rFont val="Tahoma"/>
            <family val="2"/>
          </rPr>
          <t xml:space="preserve"> 3 tahun
0. WTPA &gt; 3 tahun
</t>
        </r>
        <r>
          <rPr>
            <b/>
            <sz val="9"/>
            <color indexed="81"/>
            <rFont val="Tahoma"/>
            <family val="2"/>
          </rPr>
          <t>Penjelasan Rubrik:</t>
        </r>
        <r>
          <rPr>
            <sz val="9"/>
            <color indexed="81"/>
            <rFont val="Tahoma"/>
            <family val="2"/>
          </rPr>
          <t xml:space="preserve">
WPTA dihitung dari tanggal SK atau Surat Tugas Bimbingan Tugas Akhir sampai tanggal ujian magister/komprehensif.</t>
        </r>
      </text>
    </comment>
    <comment ref="C80"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instansi asal mahasiswa bagi yang sudah bekerja dan kepada orang tua atau wali bagi yang belum bekerja melalui fakultas/pascasarjana.
3. Program studi telah melakukan evaluasi kemajuan studi mahasiswa secara berkala tetapi belum menyampaikannya kepada instansi asal mahasiswa bagi yang sudah bekerja dan kepada orang tua atau wali bagi yang belum bekerja melalui fakultas/pascasarjana.
2. Program studi telah melakukan evaluasi kemajuan studi mahasiswa tetapi tidak secara berkala dan tidak menyampaikannya kepada instansi asal mahasiswa bagi yang sudah bekerja dan kepada orang tua atau wali bagi yang belum bekerja melalui fakultas/pascasarjana.
1. Program studi tidak melakukan evaluasi kemajuan studi mahasiswa secara berkala.
</t>
        </r>
      </text>
    </comment>
    <comment ref="C85" authorId="1">
      <text>
        <r>
          <rPr>
            <b/>
            <sz val="9"/>
            <color indexed="81"/>
            <rFont val="Tahoma"/>
            <family val="2"/>
          </rPr>
          <t>Rubrik</t>
        </r>
        <r>
          <rPr>
            <sz val="9"/>
            <color indexed="81"/>
            <rFont val="Tahoma"/>
            <family val="2"/>
          </rPr>
          <t xml:space="preserve">:
4.Program studi telah menciptakan suasana akademik yang kondusif sesama dosen melalui hampir seluruh aspek.
3. Program studi telah menciptakan suasana akademik yang kondusif sesama dosen melalui sebagian besar  aspek.
2. Program studi telah menciptakan suasana akademik yang kondusif sesama dosen melalui sebagian aspek.
1. Program studi telah menciptakan suasana akademik yang kondusif sesama dosen melalui salah satu aspek saja.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6"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87"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2"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brosur/leaflet, media tulis dan elektronik, dan media lainnya. </t>
        </r>
      </text>
    </comment>
    <comment ref="C93" authorId="0">
      <text>
        <r>
          <rPr>
            <b/>
            <sz val="9"/>
            <color indexed="81"/>
            <rFont val="Tahoma"/>
            <family val="2"/>
          </rPr>
          <t xml:space="preserve">Rubrik:
</t>
        </r>
        <r>
          <rPr>
            <sz val="9"/>
            <color indexed="81"/>
            <rFont val="Tahoma"/>
            <family val="2"/>
          </rPr>
          <t xml:space="preserve">4. Rasio &gt; 1,5
3. 1  &lt; Rasio </t>
        </r>
        <r>
          <rPr>
            <u/>
            <sz val="9"/>
            <color indexed="81"/>
            <rFont val="Tahoma"/>
            <family val="2"/>
          </rPr>
          <t>&lt;</t>
        </r>
        <r>
          <rPr>
            <sz val="9"/>
            <color indexed="81"/>
            <rFont val="Tahoma"/>
            <family val="2"/>
          </rPr>
          <t xml:space="preserve"> 1,5
2. 0,5 &lt; Rasio </t>
        </r>
        <r>
          <rPr>
            <u/>
            <sz val="9"/>
            <color indexed="81"/>
            <rFont val="Tahoma"/>
            <family val="2"/>
          </rPr>
          <t>&lt;</t>
        </r>
        <r>
          <rPr>
            <sz val="9"/>
            <color indexed="81"/>
            <rFont val="Tahoma"/>
            <family val="2"/>
          </rPr>
          <t xml:space="preserve"> 1
1. 0 &lt; Rasio </t>
        </r>
        <r>
          <rPr>
            <u/>
            <sz val="9"/>
            <color indexed="81"/>
            <rFont val="Tahoma"/>
            <family val="2"/>
          </rPr>
          <t>&lt;</t>
        </r>
        <r>
          <rPr>
            <sz val="9"/>
            <color indexed="81"/>
            <rFont val="Tahoma"/>
            <family val="2"/>
          </rPr>
          <t xml:space="preserve"> 0,5
0. Rasio = 0
</t>
        </r>
        <r>
          <rPr>
            <b/>
            <sz val="9"/>
            <color indexed="81"/>
            <rFont val="Tahoma"/>
            <family val="2"/>
          </rPr>
          <t>Penjelasan Rubrik:</t>
        </r>
        <r>
          <rPr>
            <sz val="9"/>
            <color indexed="81"/>
            <rFont val="Tahoma"/>
            <family val="2"/>
          </rPr>
          <t xml:space="preserve">
Rasio = jumlah mahasiswa yang ikut seleksi / jumlah daya tampung
</t>
        </r>
      </text>
    </comment>
    <comment ref="C94"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yang melakukan registrasi / jumlah calon mahasiswa baru  yang lulus seleksi ) x 100%
</t>
        </r>
      </text>
    </comment>
    <comment ref="C95"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RM </t>
        </r>
        <r>
          <rPr>
            <u/>
            <sz val="9"/>
            <color indexed="81"/>
            <rFont val="Tahoma"/>
            <family val="2"/>
          </rPr>
          <t>&gt;</t>
        </r>
        <r>
          <rPr>
            <sz val="9"/>
            <color indexed="81"/>
            <rFont val="Tahoma"/>
            <family val="2"/>
          </rPr>
          <t xml:space="preserve"> 0,75
</t>
        </r>
        <r>
          <rPr>
            <b/>
            <sz val="9"/>
            <color indexed="81"/>
            <rFont val="Tahoma"/>
            <family val="2"/>
          </rPr>
          <t>Penjelasan Rubrik:</t>
        </r>
        <r>
          <rPr>
            <sz val="9"/>
            <color indexed="81"/>
            <rFont val="Tahoma"/>
            <family val="2"/>
          </rPr>
          <t xml:space="preserve">
RM = TMBT / TMB, 
dimana;
TMBT = total mahasiswa baru transfer 
TMB = total mahasiswa baru bukan transfer </t>
        </r>
      </text>
    </comment>
    <comment ref="C96" authorId="0">
      <text>
        <r>
          <rPr>
            <b/>
            <sz val="9"/>
            <color indexed="81"/>
            <rFont val="Tahoma"/>
            <family val="2"/>
          </rPr>
          <t xml:space="preserve">Rubrik:
</t>
        </r>
        <r>
          <rPr>
            <sz val="9"/>
            <color indexed="81"/>
            <rFont val="Tahoma"/>
            <family val="2"/>
          </rPr>
          <t xml:space="preserve">4. MWNA </t>
        </r>
        <r>
          <rPr>
            <u/>
            <sz val="9"/>
            <color indexed="81"/>
            <rFont val="Tahoma"/>
            <family val="2"/>
          </rPr>
          <t>&gt;</t>
        </r>
        <r>
          <rPr>
            <sz val="9"/>
            <color indexed="81"/>
            <rFont val="Tahoma"/>
            <family val="2"/>
          </rPr>
          <t xml:space="preserve"> 10%
3. 7,5% </t>
        </r>
        <r>
          <rPr>
            <u/>
            <sz val="9"/>
            <color indexed="81"/>
            <rFont val="Tahoma"/>
            <family val="2"/>
          </rPr>
          <t>&lt;</t>
        </r>
        <r>
          <rPr>
            <sz val="9"/>
            <color indexed="81"/>
            <rFont val="Tahoma"/>
            <family val="2"/>
          </rPr>
          <t xml:space="preserve"> MWNA &lt; 10%
2. 5,0 % </t>
        </r>
        <r>
          <rPr>
            <u/>
            <sz val="9"/>
            <color indexed="81"/>
            <rFont val="Tahoma"/>
            <family val="2"/>
          </rPr>
          <t>&lt;</t>
        </r>
        <r>
          <rPr>
            <sz val="9"/>
            <color indexed="81"/>
            <rFont val="Tahoma"/>
            <family val="2"/>
          </rPr>
          <t xml:space="preserve"> MWNA &lt; 7,5%
1. 0% </t>
        </r>
        <r>
          <rPr>
            <u/>
            <sz val="9"/>
            <color indexed="81"/>
            <rFont val="Tahoma"/>
            <family val="2"/>
          </rPr>
          <t>&lt;</t>
        </r>
        <r>
          <rPr>
            <sz val="9"/>
            <color indexed="81"/>
            <rFont val="Tahoma"/>
            <family val="2"/>
          </rPr>
          <t xml:space="preserve"> MWNA &lt; 5%
0. MWNA = 0%
</t>
        </r>
      </text>
    </comment>
    <comment ref="C99"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102" authorId="0">
      <text>
        <r>
          <rPr>
            <b/>
            <sz val="9"/>
            <color indexed="81"/>
            <rFont val="Tahoma"/>
            <family val="2"/>
          </rPr>
          <t>Rubrik:</t>
        </r>
        <r>
          <rPr>
            <sz val="9"/>
            <color indexed="81"/>
            <rFont val="Tahoma"/>
            <family val="2"/>
          </rPr>
          <t xml:space="preserve">
4. Ada bukti penghargaan pada tingkat internasional.
3. Ada bukti penghargaan pada tingkat nasional.
2. Ada bukti penghargaan pada tingkat wilayah (lingkup kegiatan melibatkan lebih dari satu PT).
1. Ada bukti penghargaan.
0. Tidak ada bukti penghargaan di semua tingkat.  </t>
        </r>
      </text>
    </comment>
    <comment ref="C107"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6%.
3.   6% &lt; MDO </t>
        </r>
        <r>
          <rPr>
            <u/>
            <sz val="9"/>
            <color indexed="81"/>
            <rFont val="Tahoma"/>
            <family val="2"/>
          </rPr>
          <t>&lt;</t>
        </r>
        <r>
          <rPr>
            <sz val="9"/>
            <color indexed="81"/>
            <rFont val="Tahoma"/>
            <family val="2"/>
          </rPr>
          <t xml:space="preserve"> 15%.
2.  15% &lt; MDO </t>
        </r>
        <r>
          <rPr>
            <u/>
            <sz val="9"/>
            <color indexed="81"/>
            <rFont val="Tahoma"/>
            <family val="2"/>
          </rPr>
          <t>&lt;</t>
        </r>
        <r>
          <rPr>
            <sz val="9"/>
            <color indexed="81"/>
            <rFont val="Tahoma"/>
            <family val="2"/>
          </rPr>
          <t xml:space="preserve"> 25%.
1.   25% &lt; MDO </t>
        </r>
        <r>
          <rPr>
            <u/>
            <sz val="9"/>
            <color indexed="81"/>
            <rFont val="Tahoma"/>
            <family val="2"/>
          </rPr>
          <t>&lt;</t>
        </r>
        <r>
          <rPr>
            <sz val="9"/>
            <color indexed="81"/>
            <rFont val="Tahoma"/>
            <family val="2"/>
          </rPr>
          <t xml:space="preserve"> 35%.
0.   MDO &gt; 35%</t>
        </r>
      </text>
    </comment>
    <comment ref="C108" authorId="0">
      <text>
        <r>
          <rPr>
            <b/>
            <sz val="9"/>
            <color indexed="81"/>
            <rFont val="Tahoma"/>
            <family val="2"/>
          </rPr>
          <t>Rubrik:</t>
        </r>
        <r>
          <rPr>
            <sz val="9"/>
            <color indexed="81"/>
            <rFont val="Tahoma"/>
            <family val="2"/>
          </rPr>
          <t xml:space="preserve">
4.  IPK &gt; 3,80.
3.  3,60 &lt; IPK </t>
        </r>
        <r>
          <rPr>
            <u/>
            <sz val="9"/>
            <color indexed="81"/>
            <rFont val="Tahoma"/>
            <family val="2"/>
          </rPr>
          <t>&lt;</t>
        </r>
        <r>
          <rPr>
            <sz val="9"/>
            <color indexed="81"/>
            <rFont val="Tahoma"/>
            <family val="2"/>
          </rPr>
          <t xml:space="preserve"> 3,80.
2.  3,30 &lt; IPK </t>
        </r>
        <r>
          <rPr>
            <u/>
            <sz val="9"/>
            <color indexed="81"/>
            <rFont val="Tahoma"/>
            <family val="2"/>
          </rPr>
          <t>&lt;</t>
        </r>
        <r>
          <rPr>
            <sz val="9"/>
            <color indexed="81"/>
            <rFont val="Tahoma"/>
            <family val="2"/>
          </rPr>
          <t xml:space="preserve"> 3,60.
1.   3,00 &lt; IPK </t>
        </r>
        <r>
          <rPr>
            <u/>
            <sz val="9"/>
            <color indexed="81"/>
            <rFont val="Tahoma"/>
            <family val="2"/>
          </rPr>
          <t>&lt;</t>
        </r>
        <r>
          <rPr>
            <sz val="9"/>
            <color indexed="81"/>
            <rFont val="Tahoma"/>
            <family val="2"/>
          </rPr>
          <t xml:space="preserve"> 3,30.
</t>
        </r>
      </text>
    </comment>
    <comment ref="C109" authorId="0">
      <text>
        <r>
          <rPr>
            <b/>
            <sz val="9"/>
            <color indexed="81"/>
            <rFont val="Tahoma"/>
            <family val="2"/>
          </rPr>
          <t>Rubrik:</t>
        </r>
        <r>
          <rPr>
            <sz val="9"/>
            <color indexed="81"/>
            <rFont val="Tahoma"/>
            <family val="2"/>
          </rPr>
          <t xml:space="preserve">
4. MS &lt;  3 tahun.
3.  3 tahun </t>
        </r>
        <r>
          <rPr>
            <u/>
            <sz val="9"/>
            <color indexed="81"/>
            <rFont val="Tahoma"/>
            <family val="2"/>
          </rPr>
          <t>&lt;</t>
        </r>
        <r>
          <rPr>
            <sz val="9"/>
            <color indexed="81"/>
            <rFont val="Tahoma"/>
            <family val="2"/>
          </rPr>
          <t xml:space="preserve"> MS &lt; 4 tahun.
2.  4 tahun  </t>
        </r>
        <r>
          <rPr>
            <u/>
            <sz val="9"/>
            <color indexed="81"/>
            <rFont val="Tahoma"/>
            <family val="2"/>
          </rPr>
          <t>&lt;</t>
        </r>
        <r>
          <rPr>
            <sz val="9"/>
            <color indexed="81"/>
            <rFont val="Tahoma"/>
            <family val="2"/>
          </rPr>
          <t xml:space="preserve"> MS &lt; 5 tahun.
1.   MS </t>
        </r>
        <r>
          <rPr>
            <u/>
            <sz val="9"/>
            <color indexed="81"/>
            <rFont val="Tahoma"/>
            <family val="2"/>
          </rPr>
          <t>&gt;</t>
        </r>
        <r>
          <rPr>
            <sz val="9"/>
            <color indexed="81"/>
            <rFont val="Tahoma"/>
            <family val="2"/>
          </rPr>
          <t xml:space="preserve"> 5 tahun.</t>
        </r>
      </text>
    </comment>
    <comment ref="C110" authorId="0">
      <text>
        <r>
          <rPr>
            <b/>
            <sz val="9"/>
            <color indexed="81"/>
            <rFont val="Tahoma"/>
            <family val="2"/>
          </rPr>
          <t>Rubrik:</t>
        </r>
        <r>
          <rPr>
            <sz val="9"/>
            <color indexed="81"/>
            <rFont val="Tahoma"/>
            <family val="2"/>
          </rPr>
          <t xml:space="preserve">
4. KTW </t>
        </r>
        <r>
          <rPr>
            <u/>
            <sz val="9"/>
            <color indexed="81"/>
            <rFont val="Tahoma"/>
            <family val="2"/>
          </rPr>
          <t>&gt;</t>
        </r>
        <r>
          <rPr>
            <sz val="9"/>
            <color indexed="81"/>
            <rFont val="Tahoma"/>
            <family val="2"/>
          </rPr>
          <t xml:space="preserve"> 50%.
3.  35%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0% &lt; KTW </t>
        </r>
        <r>
          <rPr>
            <u/>
            <sz val="9"/>
            <color indexed="81"/>
            <rFont val="Tahoma"/>
            <family val="2"/>
          </rPr>
          <t>&lt;</t>
        </r>
        <r>
          <rPr>
            <sz val="9"/>
            <color indexed="81"/>
            <rFont val="Tahoma"/>
            <family val="2"/>
          </rPr>
          <t xml:space="preserve"> 10%.
0. KTW = 0%.</t>
        </r>
      </text>
    </comment>
    <comment ref="C115"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16" authorId="0">
      <text>
        <r>
          <rPr>
            <b/>
            <sz val="9"/>
            <color indexed="81"/>
            <rFont val="Tahoma"/>
            <family val="2"/>
          </rPr>
          <t>Rubrik:</t>
        </r>
        <r>
          <rPr>
            <sz val="9"/>
            <color indexed="81"/>
            <rFont val="Tahoma"/>
            <family val="2"/>
          </rPr>
          <t xml:space="preserve">
4. Ada upaya yang intensif untuk melacak lulusan secara rutin per tahun dan dijadikan umpan balik untuk pengembangan program pendidikan. 
3. Ada upaya melacak lulusan meskipun tidak secara rutin dalam rentang lima tahun dan dijadikan umpan balik untuk pengembangan program pendidikan.
2. Ada upaya melacak lulusan  beberapa kali dalam lima tahun tetapi tidak dijadikan umpan balik untuk pengembangan program pendidikan.
1. Ada upaya melacak lulusan satu kali dalam lima tahun tetapi tidak dijadikan umpan balik untuk pengembangan program pendidikan.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17"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
dimana:
(a) = persentase sangat baik
(b) = persentase baik
(c) = persentase sedang
(d) = persentase kurang</t>
        </r>
      </text>
    </comment>
    <comment ref="C125" authorId="0">
      <text>
        <r>
          <rPr>
            <b/>
            <sz val="9"/>
            <color indexed="81"/>
            <rFont val="Tahoma"/>
            <family val="2"/>
          </rPr>
          <t>Rubrik:</t>
        </r>
        <r>
          <rPr>
            <sz val="9"/>
            <color indexed="81"/>
            <rFont val="Tahoma"/>
            <family val="2"/>
          </rPr>
          <t xml:space="preserve">
4. Jumlah tenaga ahli/pakar  </t>
        </r>
        <r>
          <rPr>
            <u/>
            <sz val="9"/>
            <color indexed="81"/>
            <rFont val="Tahoma"/>
            <family val="2"/>
          </rPr>
          <t>&gt;</t>
        </r>
        <r>
          <rPr>
            <sz val="9"/>
            <color indexed="81"/>
            <rFont val="Tahoma"/>
            <family val="2"/>
          </rPr>
          <t xml:space="preserve"> 6 orang
3.Jumlah tenaga ahli/pakar 5 - 6 orang
2. Jumlah tenaga ahli/pakar 3 - 4 orang
1. Jumlah tenaga ahli/pakar 1 - 2 orang
0. Tidak ada tenaga ahli/pakar
</t>
        </r>
        <r>
          <rPr>
            <b/>
            <sz val="9"/>
            <color indexed="81"/>
            <rFont val="Tahoma"/>
            <family val="2"/>
          </rPr>
          <t>Penjelasan Rubrik:</t>
        </r>
        <r>
          <rPr>
            <sz val="9"/>
            <color indexed="81"/>
            <rFont val="Tahoma"/>
            <family val="2"/>
          </rPr>
          <t xml:space="preserve">
Bukti pendukung berupa program/kegiatan program studi, dan daftar hadir peserta/narasumber
</t>
        </r>
      </text>
    </comment>
    <comment ref="C128" authorId="0">
      <text>
        <r>
          <rPr>
            <b/>
            <sz val="9"/>
            <color indexed="81"/>
            <rFont val="Tahoma"/>
            <family val="2"/>
          </rPr>
          <t>Rubrik:</t>
        </r>
        <r>
          <rPr>
            <sz val="9"/>
            <color indexed="81"/>
            <rFont val="Tahoma"/>
            <family val="2"/>
          </rPr>
          <t xml:space="preserve">
4. GB </t>
        </r>
        <r>
          <rPr>
            <u/>
            <sz val="9"/>
            <color indexed="81"/>
            <rFont val="Tahoma"/>
            <family val="2"/>
          </rPr>
          <t>&gt;</t>
        </r>
        <r>
          <rPr>
            <sz val="9"/>
            <color indexed="81"/>
            <rFont val="Tahoma"/>
            <family val="2"/>
          </rPr>
          <t xml:space="preserve"> 40%.
3. 25% </t>
        </r>
        <r>
          <rPr>
            <u/>
            <sz val="9"/>
            <color indexed="81"/>
            <rFont val="Tahoma"/>
            <family val="2"/>
          </rPr>
          <t>&lt;</t>
        </r>
        <r>
          <rPr>
            <sz val="9"/>
            <color indexed="81"/>
            <rFont val="Tahoma"/>
            <family val="2"/>
          </rPr>
          <t xml:space="preserve"> GB &lt;  40%.
2. 10% </t>
        </r>
        <r>
          <rPr>
            <u/>
            <sz val="9"/>
            <color indexed="81"/>
            <rFont val="Tahoma"/>
            <family val="2"/>
          </rPr>
          <t>&lt;</t>
        </r>
        <r>
          <rPr>
            <sz val="9"/>
            <color indexed="81"/>
            <rFont val="Tahoma"/>
            <family val="2"/>
          </rPr>
          <t xml:space="preserve"> GB &lt;  25%.
1. GB  &lt; 10%.
0. GB = 0%
</t>
        </r>
      </text>
    </comment>
    <comment ref="C129" authorId="0">
      <text>
        <r>
          <rPr>
            <b/>
            <sz val="9"/>
            <color indexed="81"/>
            <rFont val="Tahoma"/>
            <family val="2"/>
          </rPr>
          <t>Rubrik:</t>
        </r>
        <r>
          <rPr>
            <sz val="9"/>
            <color indexed="81"/>
            <rFont val="Tahoma"/>
            <family val="2"/>
          </rPr>
          <t xml:space="preserve">
4. PDTT &lt; 10%.
3. 10% </t>
        </r>
        <r>
          <rPr>
            <u/>
            <sz val="9"/>
            <color indexed="81"/>
            <rFont val="Tahoma"/>
            <family val="2"/>
          </rPr>
          <t>&lt;</t>
        </r>
        <r>
          <rPr>
            <sz val="9"/>
            <color indexed="81"/>
            <rFont val="Tahoma"/>
            <family val="2"/>
          </rPr>
          <t xml:space="preserve"> PDTT &lt;  20%.
2. 20% </t>
        </r>
        <r>
          <rPr>
            <u/>
            <sz val="9"/>
            <color indexed="81"/>
            <rFont val="Tahoma"/>
            <family val="2"/>
          </rPr>
          <t>&lt;</t>
        </r>
        <r>
          <rPr>
            <sz val="9"/>
            <color indexed="81"/>
            <rFont val="Tahoma"/>
            <family val="2"/>
          </rPr>
          <t xml:space="preserve"> PDTT &lt;  30%.
1. 30% </t>
        </r>
        <r>
          <rPr>
            <u/>
            <sz val="9"/>
            <color indexed="81"/>
            <rFont val="Tahoma"/>
            <family val="2"/>
          </rPr>
          <t>&lt;</t>
        </r>
        <r>
          <rPr>
            <sz val="9"/>
            <color indexed="81"/>
            <rFont val="Tahoma"/>
            <family val="2"/>
          </rPr>
          <t xml:space="preserve"> PDTT  &lt; 50%.
0. PDTT &gt; 50%</t>
        </r>
      </text>
    </comment>
    <comment ref="C130" authorId="0">
      <text>
        <r>
          <rPr>
            <b/>
            <sz val="9"/>
            <color indexed="81"/>
            <rFont val="Tahoma"/>
            <family val="2"/>
          </rPr>
          <t>Rubrik:</t>
        </r>
        <r>
          <rPr>
            <sz val="9"/>
            <color indexed="81"/>
            <rFont val="Tahoma"/>
            <family val="2"/>
          </rPr>
          <t xml:space="preserve">
4. Lebih dari 60% dosen tetap menjadi anggota masyarakat profesi  dan/atau ilmiah  tingkat internasional.
3. Ada dosen tetap yang menjadi anggota masyarakat profesi dan/atau ilmiah  tingkat internasional tetapi jumlahnya kurang dari 60%, dan proporsi keanggotaan tingkat nasional atau internasional lebih dari 60%.
2. Antara 30% s.d. 60% dosen tetap menjadi anggota masyarakat profesi dan/atau ilmiah tingkat internasional atau nasional.
1. Ada tetapi kurang dari 30% dosen tetap yang menjadi anggota masyarakat profesi dan/atau ilmiah tingkat internasional atau nasional.
0. Tidak ada dosen tetap menjadi anggota masyarakat profesi dan/atau ilmiah.
</t>
        </r>
        <r>
          <rPr>
            <b/>
            <sz val="9"/>
            <color indexed="81"/>
            <rFont val="Tahoma"/>
            <family val="2"/>
          </rPr>
          <t>Penjelasan Rubrik:</t>
        </r>
        <r>
          <rPr>
            <sz val="9"/>
            <color indexed="81"/>
            <rFont val="Tahoma"/>
            <family val="2"/>
          </rPr>
          <t xml:space="preserve">
Keanggotaan dosen pada masyarakatprofesi dan/atau ilmiah dibuktikan dengan sertifikat atau kartu tanda keanggotaan organisasi.
</t>
        </r>
      </text>
    </comment>
    <comment ref="C131" authorId="0">
      <text>
        <r>
          <rPr>
            <b/>
            <sz val="9"/>
            <color indexed="81"/>
            <rFont val="Tahoma"/>
            <family val="2"/>
          </rPr>
          <t>Rubrik:</t>
        </r>
        <r>
          <rPr>
            <sz val="9"/>
            <color indexed="81"/>
            <rFont val="Tahoma"/>
            <family val="2"/>
          </rPr>
          <t xml:space="preserve">
4. SP &gt; 3,0
3. 2,0 &lt; SP &lt; 3,0
2. 1,0 &lt; SP &lt; 2,0
1. SP &lt; 1,0
0. SP = 0
Penjelasan Rubrik:
Perhitungan skor sebagai berikut:
SP = (a (b/4)) / c
dimana: 
a = jumlah makalah atau kegiatan (sebagai penyaji)
b = jumlah kehadiran (sebagai peserta)
c = jumlah dosen tetap</t>
        </r>
      </text>
    </comment>
    <comment ref="C132" authorId="0">
      <text>
        <r>
          <rPr>
            <b/>
            <sz val="9"/>
            <color indexed="81"/>
            <rFont val="Tahoma"/>
            <family val="2"/>
          </rPr>
          <t>Rubrik:</t>
        </r>
        <r>
          <rPr>
            <sz val="9"/>
            <color indexed="81"/>
            <rFont val="Tahoma"/>
            <family val="2"/>
          </rPr>
          <t xml:space="preserve">
4. Ada dosen tetap yang pernah sebagai penguji luar pada program studi lain tingkat internasional.
3. Ada dosen tetap yang pernah sebagai penguji luar pada program studi lain tingkat nasional.
2. Ada dosen tetap yang pernah sebagai penguji luar pada program studi lain di PT lain.
1. Tidak ada dosen tetap yang pernah sebagai penguji luar pada program studi lain di PT lain.
</t>
        </r>
      </text>
    </comment>
    <comment ref="C133" authorId="0">
      <text>
        <r>
          <rPr>
            <b/>
            <sz val="9"/>
            <color indexed="81"/>
            <rFont val="Tahoma"/>
            <family val="2"/>
          </rPr>
          <t>Rubrik:</t>
        </r>
        <r>
          <rPr>
            <sz val="9"/>
            <color indexed="81"/>
            <rFont val="Tahoma"/>
            <family val="2"/>
          </rPr>
          <t xml:space="preserve">
4. Lebih dari 30% dosen tetap pernah menjadi pakar/konsultan/staf ahli/narasumber pada lembaga/perusahaan internasional.
3. Lebih dari 20% s.d 30 % dosen tetap pernah menjadi pakar/konsultan/staf ahli/narasumber pada lembaga/perusahaan internasional.
2. Lebih dari 10% s.d 20 % dosen tetap pernah menjadi pakar/konsultan/staf ahli/narasumber pada lembaga/perusahaan internasional.
1. Ada tetapi kurang  atau sama dengan 10 % dosen tetap pernah menjadi pakar/konsultan/staf ahli/narasumber pada lembaga/perusahaan internasional.
0. Tidak ada dosen tetap menjadi pakar/konsultan/staf ahli/narasumber pada lembaga/perusahaan internasional.</t>
        </r>
      </text>
    </comment>
    <comment ref="C134" authorId="0">
      <text>
        <r>
          <rPr>
            <b/>
            <sz val="9"/>
            <color indexed="81"/>
            <rFont val="Tahoma"/>
            <family val="2"/>
          </rPr>
          <t>Rubrik:</t>
        </r>
        <r>
          <rPr>
            <sz val="9"/>
            <color indexed="81"/>
            <rFont val="Tahoma"/>
            <family val="2"/>
          </rPr>
          <t xml:space="preserve">
4. Ada dosen tetap pernah menjadi guru besar tamu pada PT lain pada tingkat internasional.
3. Ada dosen tetap pernah menjadi guru besar tamu pada PT lain pada tingkat nasional.
2. Tidak ada dosen tetap pernah menjadi guru besar tamu pada PT lain pada tingkat nasional maupun internasional.
0. Tidak ada skor.</t>
        </r>
      </text>
    </comment>
    <comment ref="C135" authorId="0">
      <text>
        <r>
          <rPr>
            <b/>
            <sz val="9"/>
            <color indexed="81"/>
            <rFont val="Tahoma"/>
            <family val="2"/>
          </rPr>
          <t>Rubrik:</t>
        </r>
        <r>
          <rPr>
            <sz val="9"/>
            <color indexed="81"/>
            <rFont val="Tahoma"/>
            <family val="2"/>
          </rPr>
          <t xml:space="preserve">
4. Mendapat penghargaan hibah, pendanaan program dan kegiatan akademik dari institusi internasional.
3. Mendapat penghargaan hibah, pendanaan program dan kegiatan akademik dari institusi nasional.
2. Mendapat penghargaan hibah, pendanaan program dan kegiatan akademik dari institusi wilayah.
1. Mendapat penghargaan hibah, pendanaan program dan kegiatan akademik berupa hibah dana dari PT sendiri.
</t>
        </r>
        <r>
          <rPr>
            <b/>
            <sz val="9"/>
            <color indexed="81"/>
            <rFont val="Tahoma"/>
            <family val="2"/>
          </rPr>
          <t>Penjelasan Rubrik:</t>
        </r>
        <r>
          <rPr>
            <sz val="9"/>
            <color indexed="81"/>
            <rFont val="Tahoma"/>
            <family val="2"/>
          </rPr>
          <t xml:space="preserve">
Disertai bukti penghargaan.</t>
        </r>
      </text>
    </comment>
    <comment ref="C142"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5" authorId="0">
      <text>
        <r>
          <rPr>
            <b/>
            <sz val="9"/>
            <color indexed="81"/>
            <rFont val="Tahoma"/>
            <family val="2"/>
          </rPr>
          <t>Rubrik:</t>
        </r>
        <r>
          <rPr>
            <sz val="9"/>
            <color indexed="81"/>
            <rFont val="Tahoma"/>
            <family val="2"/>
          </rPr>
          <t xml:space="preserve">
4. Jumlah laboran/teknisi/analis sesuai dengan jumlah laboratorium/bengkel dan memiliki operator/programer.
3. Jumlah laboran/teknisi/analiskurang dari jumlah laboratorium/bengkel dan memiliki operator/programer.
2. Jumlah laboran/teknisi/analis kurang dari jumlah laboratorium/bengkel dan tidak memiliki operator/programer.
1. Jumlah laboran/teknisi/analis sangat kurang dari jumlah laboratorium/bengkel dan tidak memiliki operator/programer.
0. Tidak ada laboran/teknisi/analis dan operator/programer.</t>
        </r>
      </text>
    </comment>
    <comment ref="C146" authorId="0">
      <text>
        <r>
          <rPr>
            <b/>
            <sz val="9"/>
            <color indexed="81"/>
            <rFont val="Tahoma"/>
            <family val="2"/>
          </rPr>
          <t>Rubrik</t>
        </r>
        <r>
          <rPr>
            <sz val="9"/>
            <color indexed="81"/>
            <rFont val="Tahoma"/>
            <family val="2"/>
          </rPr>
          <t xml:space="preserve">:
4. D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D &lt; 4
2.  2 </t>
        </r>
        <r>
          <rPr>
            <u/>
            <sz val="9"/>
            <color indexed="81"/>
            <rFont val="Tahoma"/>
            <family val="2"/>
          </rPr>
          <t>&lt;</t>
        </r>
        <r>
          <rPr>
            <sz val="9"/>
            <color indexed="81"/>
            <rFont val="Tahoma"/>
            <family val="2"/>
          </rPr>
          <t xml:space="preserve"> D &lt; 3
1.  1 </t>
        </r>
        <r>
          <rPr>
            <u/>
            <sz val="9"/>
            <color indexed="81"/>
            <rFont val="Tahoma"/>
            <family val="2"/>
          </rPr>
          <t>&lt;</t>
        </r>
        <r>
          <rPr>
            <sz val="9"/>
            <color indexed="81"/>
            <rFont val="Tahoma"/>
            <family val="2"/>
          </rPr>
          <t xml:space="preserve"> D &lt; 2)
0. D = 0</t>
        </r>
        <r>
          <rPr>
            <b/>
            <sz val="9"/>
            <color indexed="81"/>
            <rFont val="Tahoma"/>
            <family val="2"/>
          </rPr>
          <t xml:space="preserve">
Penjelasan Rubrik;</t>
        </r>
        <r>
          <rPr>
            <sz val="9"/>
            <color indexed="81"/>
            <rFont val="Tahoma"/>
            <family val="2"/>
          </rPr>
          <t xml:space="preserve">
D = ( 4 X1 + 3 X2 + 2 X3 ) / 4 ; dimana:
X1 = jumlah tenaga administrasi yang berpendidikan D4 atau S1 ke atas
X2 = jumlah tenaga administrasi yang berpendidikan D3
X3 = jumlah tenaga administrasi yang berpendidikan D1 atau D2
</t>
        </r>
      </text>
    </comment>
    <comment ref="C153"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4"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5" authorId="0">
      <text>
        <r>
          <rPr>
            <b/>
            <sz val="9"/>
            <color indexed="81"/>
            <rFont val="Tahoma"/>
            <family val="2"/>
          </rPr>
          <t>Rubrik:</t>
        </r>
        <r>
          <rPr>
            <sz val="9"/>
            <color indexed="81"/>
            <rFont val="Tahoma"/>
            <family val="2"/>
          </rPr>
          <t xml:space="preserve">
4. Program studi memiliki tempat kerja (ruang khusus atau di laboratorium) dimana setiap mahasiswa memiliki satu meja dan tersedia akses internet.
3.  Program studi memiliki tempat kerja (ruang khusus atau di laboratorium) dimana satu meja untuk dua mahasiswa dan tersedia akses internet.
2.  Program studi memiliki tempat kerja (ruang khusus atau di laboratorium) dimana satu meja untuk beberapa mahasiswa dan tersedia akses internet.
1.  Program studi memiliki tempat kerja (ruang khusus atau di laboratorium) tetapi tidak tersedia akses internet.
0.  Program studi tidak memiliki tempat kerja (ruang khusus atau di laboratorium) dan tidak tersedia akses internet.</t>
        </r>
      </text>
    </comment>
    <comment ref="C158" authorId="0">
      <text>
        <r>
          <rPr>
            <b/>
            <sz val="9"/>
            <color indexed="81"/>
            <rFont val="Tahoma"/>
            <family val="2"/>
          </rPr>
          <t>Rubrik:</t>
        </r>
        <r>
          <rPr>
            <sz val="9"/>
            <color indexed="81"/>
            <rFont val="Tahoma"/>
            <family val="2"/>
          </rPr>
          <t xml:space="preserve">
4. Laboratorium telah mempunyai peralatan dengan jenis yang sesuai dan jumlahnya berimbang dengan kegiatan praktikum dan penelitian mahasiswa.
3. Laboratorium telah mempunyai peralatan dengan jenis yang sesuai tetapi jumlahnya belum berimbang dengan kegiatan praktikum dan penelitian mahasiswa.
2. Laboratorium telah mempunyai peralatan tetapi belum sesuai dengan jenis dan jumlahnya belum berimbang dengan kegiatan praktikum dan penelitian mahasiswa.
1. Laboratorium belum mempunyai peralatan yang cukup.
</t>
        </r>
      </text>
    </comment>
    <comment ref="C159"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70
3. 50 </t>
        </r>
        <r>
          <rPr>
            <u/>
            <sz val="9"/>
            <color indexed="81"/>
            <rFont val="Tahoma"/>
            <family val="2"/>
          </rPr>
          <t>&lt;</t>
        </r>
        <r>
          <rPr>
            <sz val="9"/>
            <color indexed="81"/>
            <rFont val="Tahoma"/>
            <family val="2"/>
          </rPr>
          <t xml:space="preserve"> jumlah judul yang relevan &lt; 70
2. 30 </t>
        </r>
        <r>
          <rPr>
            <u/>
            <sz val="9"/>
            <color indexed="81"/>
            <rFont val="Tahoma"/>
            <family val="2"/>
          </rPr>
          <t>&lt;</t>
        </r>
        <r>
          <rPr>
            <sz val="9"/>
            <color indexed="81"/>
            <rFont val="Tahoma"/>
            <family val="2"/>
          </rPr>
          <t xml:space="preserve"> jumlah judul yang relevan &lt; 50
1. 10 </t>
        </r>
        <r>
          <rPr>
            <u/>
            <sz val="9"/>
            <color indexed="81"/>
            <rFont val="Tahoma"/>
            <family val="2"/>
          </rPr>
          <t>&lt;</t>
        </r>
        <r>
          <rPr>
            <sz val="9"/>
            <color indexed="81"/>
            <rFont val="Tahoma"/>
            <family val="2"/>
          </rPr>
          <t xml:space="preserve"> jumlah judul yang relevan &lt; 30
0. Jumlah judul yang relevan &lt; 10
</t>
        </r>
        <r>
          <rPr>
            <b/>
            <sz val="9"/>
            <color indexed="81"/>
            <rFont val="Tahoma"/>
            <family val="2"/>
          </rPr>
          <t>Penjelasan Rubrik:</t>
        </r>
        <r>
          <rPr>
            <sz val="9"/>
            <color indexed="81"/>
            <rFont val="Tahoma"/>
            <family val="2"/>
          </rPr>
          <t xml:space="preserve">
Buku teks dapat berupa hard copy, CD-ROM atau media lainnya
</t>
        </r>
      </text>
    </comment>
    <comment ref="C160"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3, dan nomornya lengkap
3. 2 judul yang relevan, dan nomornya lengkap
2. 1 judul jurnal, dan nomornya lengkap
1. Tidak ada jurnal yang nomornya lengkap
0. Tidak memiliki jurnal terakreditasi
</t>
        </r>
        <r>
          <rPr>
            <b/>
            <sz val="9"/>
            <color indexed="81"/>
            <rFont val="Tahoma"/>
            <family val="2"/>
          </rPr>
          <t>Penjelasan Rubrik:</t>
        </r>
        <r>
          <rPr>
            <sz val="9"/>
            <color indexed="81"/>
            <rFont val="Tahoma"/>
            <family val="2"/>
          </rPr>
          <t xml:space="preserve">
Jurnal ilmiah dapat berupa hard copy, CD-ROM atau media lainnya</t>
        </r>
      </text>
    </comment>
    <comment ref="C161"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5, dan nomornya lengkap.
3. 3 sampai 4 judul yang relevan dan nomornya lengkap.
2. 1 sampai 2 judul yang relevan dan nomornya lengkap.
1. Tidak ada jurnal internasional yang nomornya lengkap.
0. Tidak memiliki jurnal internasional.
</t>
        </r>
        <r>
          <rPr>
            <b/>
            <sz val="9"/>
            <color indexed="81"/>
            <rFont val="Tahoma"/>
            <family val="2"/>
          </rPr>
          <t>Penjelasan Rubrik:</t>
        </r>
        <r>
          <rPr>
            <sz val="9"/>
            <color indexed="81"/>
            <rFont val="Tahoma"/>
            <family val="2"/>
          </rPr>
          <t xml:space="preserve"> 
Jurnal ilmiah dapat berupa hard copy, CD-ROM atau media lainnya</t>
        </r>
      </text>
    </comment>
    <comment ref="C162"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9.
3. 6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8.
2. 3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5.
1. 1  </t>
        </r>
        <r>
          <rPr>
            <u/>
            <sz val="9"/>
            <color indexed="81"/>
            <rFont val="Tahoma"/>
            <family val="2"/>
          </rPr>
          <t>&lt;</t>
        </r>
        <r>
          <rPr>
            <sz val="9"/>
            <color indexed="81"/>
            <rFont val="Tahoma"/>
            <family val="2"/>
          </rPr>
          <t xml:space="preserve"> jumlah prosiding seminar </t>
        </r>
        <r>
          <rPr>
            <u/>
            <sz val="9"/>
            <color indexed="81"/>
            <rFont val="Tahoma"/>
            <family val="2"/>
          </rPr>
          <t>&lt;</t>
        </r>
        <r>
          <rPr>
            <sz val="9"/>
            <color indexed="81"/>
            <rFont val="Tahoma"/>
            <family val="2"/>
          </rPr>
          <t xml:space="preserve"> 2.
0. Jumlah prosiding seminar = 0
</t>
        </r>
        <r>
          <rPr>
            <b/>
            <sz val="9"/>
            <color indexed="81"/>
            <rFont val="Tahoma"/>
            <family val="2"/>
          </rPr>
          <t>Penjelasan Rubrik:</t>
        </r>
        <r>
          <rPr>
            <sz val="9"/>
            <color indexed="81"/>
            <rFont val="Tahoma"/>
            <family val="2"/>
          </rPr>
          <t xml:space="preserve">
Prosiding seminar dapat berupa hard copy, CD-ROM atau media lainnya</t>
        </r>
      </text>
    </comment>
    <comment ref="C167"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4" authorId="0">
      <text>
        <r>
          <rPr>
            <b/>
            <sz val="9"/>
            <color indexed="81"/>
            <rFont val="Tahoma"/>
            <family val="2"/>
          </rPr>
          <t>Rubrik:</t>
        </r>
        <r>
          <rPr>
            <sz val="9"/>
            <color indexed="81"/>
            <rFont val="Tahoma"/>
            <family val="2"/>
          </rPr>
          <t xml:space="preserve">
4. RDP </t>
        </r>
        <r>
          <rPr>
            <u/>
            <sz val="9"/>
            <color indexed="81"/>
            <rFont val="Tahoma"/>
            <family val="2"/>
          </rPr>
          <t>&gt;</t>
        </r>
        <r>
          <rPr>
            <sz val="9"/>
            <color indexed="81"/>
            <rFont val="Tahoma"/>
            <family val="2"/>
          </rPr>
          <t xml:space="preserve"> Rp. 18 juta.
3. Rp. 12 juta </t>
        </r>
        <r>
          <rPr>
            <u/>
            <sz val="9"/>
            <color indexed="81"/>
            <rFont val="Tahoma"/>
            <family val="2"/>
          </rPr>
          <t>&lt;</t>
        </r>
        <r>
          <rPr>
            <sz val="9"/>
            <color indexed="81"/>
            <rFont val="Tahoma"/>
            <family val="2"/>
          </rPr>
          <t xml:space="preserve"> RDP &lt; Rp. 18 juta.
2. Rp. 6 juta &lt; RDP &lt; Rp. 12 juta.
1. RDP </t>
        </r>
        <r>
          <rPr>
            <u/>
            <sz val="9"/>
            <color indexed="81"/>
            <rFont val="Tahoma"/>
            <family val="2"/>
          </rPr>
          <t>&lt;</t>
        </r>
        <r>
          <rPr>
            <sz val="9"/>
            <color indexed="81"/>
            <rFont val="Tahoma"/>
            <family val="2"/>
          </rPr>
          <t xml:space="preserve"> Rp. 6 juta.
0. RDP = Rp. 0,00</t>
        </r>
      </text>
    </comment>
    <comment ref="C175" authorId="0">
      <text>
        <r>
          <rPr>
            <b/>
            <sz val="9"/>
            <color indexed="81"/>
            <rFont val="Tahoma"/>
            <family val="2"/>
          </rPr>
          <t>Rubrik :</t>
        </r>
        <r>
          <rPr>
            <sz val="9"/>
            <color indexed="81"/>
            <rFont val="Tahoma"/>
            <family val="2"/>
          </rPr>
          <t xml:space="preserve">
4. RDPM </t>
        </r>
        <r>
          <rPr>
            <u/>
            <sz val="9"/>
            <color indexed="81"/>
            <rFont val="Tahoma"/>
            <family val="2"/>
          </rPr>
          <t>&gt;</t>
        </r>
        <r>
          <rPr>
            <sz val="9"/>
            <color indexed="81"/>
            <rFont val="Tahoma"/>
            <family val="2"/>
          </rPr>
          <t xml:space="preserve"> Rp. 2,5 juta.
3. Rp. 1,5 juta </t>
        </r>
        <r>
          <rPr>
            <u/>
            <sz val="9"/>
            <color indexed="81"/>
            <rFont val="Tahoma"/>
            <family val="2"/>
          </rPr>
          <t>&lt;</t>
        </r>
        <r>
          <rPr>
            <sz val="9"/>
            <color indexed="81"/>
            <rFont val="Tahoma"/>
            <family val="2"/>
          </rPr>
          <t xml:space="preserve"> RDPM &lt; Rp. 2,5 juta.
2. Rp. 0,5 juta </t>
        </r>
        <r>
          <rPr>
            <u/>
            <sz val="9"/>
            <color indexed="81"/>
            <rFont val="Tahoma"/>
            <family val="2"/>
          </rPr>
          <t>&lt;</t>
        </r>
        <r>
          <rPr>
            <sz val="9"/>
            <color indexed="81"/>
            <rFont val="Tahoma"/>
            <family val="2"/>
          </rPr>
          <t xml:space="preserve"> RDPM &lt; Rp. 1,5 juta.
1. Rp. 0,00 &lt; RDPM &lt; Rp. 0,5  juta.
0. RDPM = Rp. 0,00
</t>
        </r>
      </text>
    </comment>
    <comment ref="C182"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
</t>
        </r>
        <r>
          <rPr>
            <b/>
            <sz val="9"/>
            <color indexed="81"/>
            <rFont val="Tahoma"/>
            <family val="2"/>
          </rPr>
          <t>Penjelasan</t>
        </r>
        <r>
          <rPr>
            <sz val="9"/>
            <color indexed="81"/>
            <rFont val="Tahoma"/>
            <family val="2"/>
          </rPr>
          <t xml:space="preserve">
Jika prodi mampu memenuhi kriteria tata pamong yang sudah dijelaskan di atas sesuai dengan nilai yang diperoleh, diiringi  dengan pernyataan/contoh yang dapat menjelaskan kriteria tersebut</t>
        </r>
      </text>
    </comment>
    <comment ref="C185"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7"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yang terlaksana.
</t>
        </r>
      </text>
    </comment>
    <comment ref="C190"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92" authorId="0">
      <text>
        <r>
          <rPr>
            <b/>
            <sz val="9"/>
            <color indexed="81"/>
            <rFont val="Tahoma"/>
            <family val="2"/>
          </rPr>
          <t xml:space="preserve">Rubrik:
</t>
        </r>
        <r>
          <rPr>
            <sz val="9"/>
            <color indexed="81"/>
            <rFont val="Tahoma"/>
            <family val="2"/>
          </rPr>
          <t>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t>
        </r>
      </text>
    </comment>
    <comment ref="C197" authorId="0">
      <text>
        <r>
          <rPr>
            <b/>
            <sz val="9"/>
            <color indexed="81"/>
            <rFont val="Tahoma"/>
            <family val="2"/>
          </rPr>
          <t>Rubrik:</t>
        </r>
        <r>
          <rPr>
            <sz val="9"/>
            <color indexed="81"/>
            <rFont val="Tahoma"/>
            <family val="2"/>
          </rPr>
          <t xml:space="preserve">
4. PDM </t>
        </r>
        <r>
          <rPr>
            <u/>
            <sz val="9"/>
            <color indexed="81"/>
            <rFont val="Tahoma"/>
            <family val="2"/>
          </rPr>
          <t>&gt;</t>
        </r>
        <r>
          <rPr>
            <sz val="9"/>
            <color indexed="81"/>
            <rFont val="Tahoma"/>
            <family val="2"/>
          </rPr>
          <t xml:space="preserve"> 50%
3. 30% </t>
        </r>
        <r>
          <rPr>
            <u/>
            <sz val="9"/>
            <color indexed="81"/>
            <rFont val="Tahoma"/>
            <family val="2"/>
          </rPr>
          <t>&lt;</t>
        </r>
        <r>
          <rPr>
            <sz val="9"/>
            <color indexed="81"/>
            <rFont val="Tahoma"/>
            <family val="2"/>
          </rPr>
          <t xml:space="preserve"> PDM &lt; 50%
2. 10% </t>
        </r>
        <r>
          <rPr>
            <u/>
            <sz val="9"/>
            <color indexed="81"/>
            <rFont val="Tahoma"/>
            <family val="2"/>
          </rPr>
          <t>&lt;</t>
        </r>
        <r>
          <rPr>
            <sz val="9"/>
            <color indexed="81"/>
            <rFont val="Tahoma"/>
            <family val="2"/>
          </rPr>
          <t xml:space="preserve"> PDM &lt; 30%
1. 0% &lt; PDM </t>
        </r>
        <r>
          <rPr>
            <u/>
            <sz val="9"/>
            <color indexed="81"/>
            <rFont val="Tahoma"/>
            <family val="2"/>
          </rPr>
          <t>&lt;</t>
        </r>
        <r>
          <rPr>
            <sz val="9"/>
            <color indexed="81"/>
            <rFont val="Tahoma"/>
            <family val="2"/>
          </rPr>
          <t xml:space="preserve"> 10%
0. PDM = 0
Penjelasan Rubrik:
PD = persentase mahasiswa yang melakukan tugas akhir dalam penelitian dosen5</t>
        </r>
      </text>
    </comment>
    <comment ref="C198" authorId="0">
      <text>
        <r>
          <rPr>
            <b/>
            <sz val="9"/>
            <color indexed="81"/>
            <rFont val="Tahoma"/>
            <family val="2"/>
          </rPr>
          <t>Rubrik:</t>
        </r>
        <r>
          <rPr>
            <sz val="9"/>
            <color indexed="81"/>
            <rFont val="Tahoma"/>
            <family val="2"/>
          </rPr>
          <t xml:space="preserve">
4. </t>
        </r>
        <r>
          <rPr>
            <i/>
            <sz val="9"/>
            <color indexed="81"/>
            <rFont val="Tahoma"/>
            <family val="2"/>
          </rPr>
          <t xml:space="preserve">Roadmap </t>
        </r>
        <r>
          <rPr>
            <sz val="9"/>
            <color indexed="81"/>
            <rFont val="Tahoma"/>
            <family val="2"/>
          </rPr>
          <t xml:space="preserve">penelitian untuk program jangka jangka panjang dengan sasaran yang jelas per tahapan dan sesuai dengan </t>
        </r>
        <r>
          <rPr>
            <i/>
            <sz val="9"/>
            <color indexed="81"/>
            <rFont val="Tahoma"/>
            <family val="2"/>
          </rPr>
          <t>roadmap</t>
        </r>
        <r>
          <rPr>
            <sz val="9"/>
            <color indexed="81"/>
            <rFont val="Tahoma"/>
            <family val="2"/>
          </rPr>
          <t xml:space="preserve"> penelitian fakultas.
3. </t>
        </r>
        <r>
          <rPr>
            <i/>
            <sz val="9"/>
            <color indexed="81"/>
            <rFont val="Tahoma"/>
            <family val="2"/>
          </rPr>
          <t>Roadmap</t>
        </r>
        <r>
          <rPr>
            <sz val="9"/>
            <color indexed="81"/>
            <rFont val="Tahoma"/>
            <family val="2"/>
          </rPr>
          <t xml:space="preserve"> penelitian untuk program jangka jangka panjang dengan sasaran yang jelas per tahapan tetapi tidak sesuai dengan </t>
        </r>
        <r>
          <rPr>
            <i/>
            <sz val="9"/>
            <color indexed="81"/>
            <rFont val="Tahoma"/>
            <family val="2"/>
          </rPr>
          <t>roadmap</t>
        </r>
        <r>
          <rPr>
            <sz val="9"/>
            <color indexed="81"/>
            <rFont val="Tahoma"/>
            <family val="2"/>
          </rPr>
          <t xml:space="preserve"> penelitian fakultas.
2. </t>
        </r>
        <r>
          <rPr>
            <i/>
            <sz val="9"/>
            <color indexed="81"/>
            <rFont val="Tahoma"/>
            <family val="2"/>
          </rPr>
          <t>Roadmap</t>
        </r>
        <r>
          <rPr>
            <sz val="9"/>
            <color indexed="81"/>
            <rFont val="Tahoma"/>
            <family val="2"/>
          </rPr>
          <t xml:space="preserve"> penelitian untuk program jangka jangka panjang dan sesuai dengan </t>
        </r>
        <r>
          <rPr>
            <i/>
            <sz val="9"/>
            <color indexed="81"/>
            <rFont val="Tahoma"/>
            <family val="2"/>
          </rPr>
          <t>roadmap</t>
        </r>
        <r>
          <rPr>
            <sz val="9"/>
            <color indexed="81"/>
            <rFont val="Tahoma"/>
            <family val="2"/>
          </rPr>
          <t xml:space="preserve"> penelitian fakultas tetapi sasaran tidak jelas per tahapan .
1. </t>
        </r>
        <r>
          <rPr>
            <i/>
            <sz val="9"/>
            <color indexed="81"/>
            <rFont val="Tahoma"/>
            <family val="2"/>
          </rPr>
          <t>Roadmap</t>
        </r>
        <r>
          <rPr>
            <sz val="9"/>
            <color indexed="81"/>
            <rFont val="Tahoma"/>
            <family val="2"/>
          </rPr>
          <t xml:space="preserve"> penelitian untuk program jangka jangka panjang, namun sasaran tidak jelas per tahapan dan tidak sesuai dengan </t>
        </r>
        <r>
          <rPr>
            <i/>
            <sz val="9"/>
            <color indexed="81"/>
            <rFont val="Tahoma"/>
            <family val="2"/>
          </rPr>
          <t>roadmap</t>
        </r>
        <r>
          <rPr>
            <sz val="9"/>
            <color indexed="81"/>
            <rFont val="Tahoma"/>
            <family val="2"/>
          </rPr>
          <t xml:space="preserve"> penelitian fakultas.
0.Tidak ada </t>
        </r>
        <r>
          <rPr>
            <i/>
            <sz val="9"/>
            <color indexed="81"/>
            <rFont val="Tahoma"/>
            <family val="2"/>
          </rPr>
          <t>roadmap</t>
        </r>
        <r>
          <rPr>
            <sz val="9"/>
            <color indexed="81"/>
            <rFont val="Tahoma"/>
            <family val="2"/>
          </rPr>
          <t xml:space="preserve"> penelitian.</t>
        </r>
      </text>
    </comment>
    <comment ref="C199" authorId="0">
      <text>
        <r>
          <rPr>
            <b/>
            <sz val="9"/>
            <color indexed="81"/>
            <rFont val="Tahoma"/>
            <family val="2"/>
          </rPr>
          <t xml:space="preserve">Rubrik:
</t>
        </r>
        <r>
          <rPr>
            <sz val="9"/>
            <color indexed="81"/>
            <rFont val="Tahoma"/>
            <family val="2"/>
          </rPr>
          <t xml:space="preserve">4. Ada bukti bahwa disertasi diolah menjadi artikel ilmiah dan dua artikel dipublikasikan pada jurnal ilmia nasional terakreditasi atau satu artikel pada jurnal internasional.
3. Ada bukti bahwa disertasi diolah menjadi artikel ilmiah dan satu artikel dipublikasikan pada jurnal ilmiah nasional terakreditasi.
2. Ada bukti bahwa disertasi diolah menjadi artikel ilmiah dan dua artikel disampaikan pada seminar ilmial tingkat nasional atau satu artikel pada seminar ilmiah tingkat internasional.
1. Ada bukti bahwa disertasi diolah menjadi artikel ilmiah dan satu artikel disampaikan pada seminar ilmiah tingkat nasional.
0. Disertasi tidak diolah menjadi artikel ilmiah dan disampaikan pada seminar ilmiah.
</t>
        </r>
      </text>
    </comment>
    <comment ref="C202" authorId="0">
      <text>
        <r>
          <rPr>
            <b/>
            <sz val="9"/>
            <color indexed="81"/>
            <rFont val="Tahoma"/>
            <family val="2"/>
          </rPr>
          <t xml:space="preserve">Rubrik: </t>
        </r>
        <r>
          <rPr>
            <sz val="9"/>
            <color indexed="81"/>
            <rFont val="Tahoma"/>
            <family val="2"/>
          </rPr>
          <t xml:space="preserve">
4. NK ≥ 4,0
3.  2,5 </t>
        </r>
        <r>
          <rPr>
            <u/>
            <sz val="9"/>
            <color indexed="81"/>
            <rFont val="Tahoma"/>
            <family val="2"/>
          </rPr>
          <t>&lt;</t>
        </r>
        <r>
          <rPr>
            <sz val="9"/>
            <color indexed="81"/>
            <rFont val="Tahoma"/>
            <family val="2"/>
          </rPr>
          <t xml:space="preserve"> NK &lt;  4,0
2. 1,0  </t>
        </r>
        <r>
          <rPr>
            <u/>
            <sz val="9"/>
            <color indexed="81"/>
            <rFont val="Tahoma"/>
            <family val="2"/>
          </rPr>
          <t>&lt;</t>
        </r>
        <r>
          <rPr>
            <sz val="9"/>
            <color indexed="81"/>
            <rFont val="Tahoma"/>
            <family val="2"/>
          </rPr>
          <t xml:space="preserve"> NK  &lt;  2,5
1.  0 &lt;  NK &lt;  1 
0. NK = 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203" authorId="0">
      <text>
        <r>
          <rPr>
            <b/>
            <sz val="9"/>
            <color indexed="81"/>
            <rFont val="Tahoma"/>
            <family val="2"/>
          </rPr>
          <t>Rubrik:</t>
        </r>
        <r>
          <rPr>
            <sz val="9"/>
            <color indexed="81"/>
            <rFont val="Tahoma"/>
            <family val="2"/>
          </rPr>
          <t xml:space="preserve">
4. AIS </t>
        </r>
        <r>
          <rPr>
            <u/>
            <sz val="9"/>
            <color indexed="81"/>
            <rFont val="Tahoma"/>
            <family val="2"/>
          </rPr>
          <t>&gt;</t>
        </r>
        <r>
          <rPr>
            <sz val="9"/>
            <color indexed="81"/>
            <rFont val="Tahoma"/>
            <family val="2"/>
          </rPr>
          <t xml:space="preserve"> 25
3. 15 </t>
        </r>
        <r>
          <rPr>
            <u/>
            <sz val="9"/>
            <color indexed="81"/>
            <rFont val="Tahoma"/>
            <family val="2"/>
          </rPr>
          <t>&lt;</t>
        </r>
        <r>
          <rPr>
            <sz val="9"/>
            <color indexed="81"/>
            <rFont val="Tahoma"/>
            <family val="2"/>
          </rPr>
          <t xml:space="preserve"> AIS &lt; 25
2. 5 </t>
        </r>
        <r>
          <rPr>
            <u/>
            <sz val="9"/>
            <color indexed="81"/>
            <rFont val="Tahoma"/>
            <family val="2"/>
          </rPr>
          <t>&lt;</t>
        </r>
        <r>
          <rPr>
            <sz val="9"/>
            <color indexed="81"/>
            <rFont val="Tahoma"/>
            <family val="2"/>
          </rPr>
          <t xml:space="preserve"> AIS &lt; 15
1.  AIS &lt; 5
</t>
        </r>
      </text>
    </comment>
    <comment ref="C204" authorId="0">
      <text>
        <r>
          <rPr>
            <b/>
            <sz val="9"/>
            <color indexed="81"/>
            <rFont val="Tahoma"/>
            <family val="2"/>
          </rPr>
          <t>Rubrik:</t>
        </r>
        <r>
          <rPr>
            <sz val="9"/>
            <color indexed="81"/>
            <rFont val="Tahoma"/>
            <family val="2"/>
          </rPr>
          <t xml:space="preserve">
4. Dua atau lebih karya yang memperoleh hak paten atau surat pengakuan/penghargaan dari lembaga nasional/internasional.
3. Satu karya yang memperoleh hak paten atau surat pengakuan/penghargaan dari lembaga nasional/internasional.
2. Tidak ada karya yang memperoleh hak paten atau surat pengakuan/penghargaan dari lembaga nasional/internasional.
1. Tidak ada skor.</t>
        </r>
      </text>
    </comment>
    <comment ref="C211"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18"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19"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31" authorId="0">
      <text>
        <r>
          <rPr>
            <b/>
            <sz val="9"/>
            <color indexed="81"/>
            <rFont val="Tahoma"/>
            <family val="2"/>
          </rPr>
          <t>Rubrik:</t>
        </r>
        <r>
          <rPr>
            <sz val="9"/>
            <color indexed="81"/>
            <rFont val="Tahoma"/>
            <family val="2"/>
          </rPr>
          <t xml:space="preserve">
4. Lingkungan fakultas/PPS sangat bersih dan sehat 
3. Lingkungan fakultas/PPS cukup bersih dan sehat 
2. Lingkungan fakultas/PPS kurang bersih dan sehat 
1. Lingkungan fakultas/PPS tidak bersih dan tidak sehat 
</t>
        </r>
        <r>
          <rPr>
            <b/>
            <sz val="9"/>
            <color indexed="81"/>
            <rFont val="Tahoma"/>
            <family val="2"/>
          </rPr>
          <t>Penjelasan Rubrik:</t>
        </r>
        <r>
          <rPr>
            <sz val="9"/>
            <color indexed="81"/>
            <rFont val="Tahoma"/>
            <family val="2"/>
          </rPr>
          <t xml:space="preserve">
Kebersihan dan kesehatan lingkungan dinilai pada ruangan (lantai, meja, dinding, loteng dan lainnya), toilet, dan perkarangan.
</t>
        </r>
      </text>
    </comment>
  </commentList>
</comments>
</file>

<file path=xl/sharedStrings.xml><?xml version="1.0" encoding="utf-8"?>
<sst xmlns="http://schemas.openxmlformats.org/spreadsheetml/2006/main" count="300" uniqueCount="253">
  <si>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</si>
  <si>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</si>
  <si>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</si>
  <si>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</si>
  <si>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</si>
  <si>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</si>
  <si>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</si>
  <si>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</si>
  <si>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</si>
  <si>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</si>
  <si>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</si>
  <si>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</si>
  <si>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</si>
  <si>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</si>
  <si>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</si>
  <si>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</si>
  <si>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</si>
  <si>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</si>
  <si>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</si>
  <si>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</si>
  <si>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</si>
  <si>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</si>
  <si>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</si>
  <si>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</si>
  <si>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</si>
  <si>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</si>
  <si>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</si>
  <si>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</si>
  <si>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</si>
  <si>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</si>
  <si>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</si>
  <si>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</si>
  <si>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</si>
  <si>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</si>
  <si>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</si>
  <si>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</si>
  <si>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</si>
  <si>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</si>
  <si>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</si>
  <si>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</si>
  <si>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</si>
  <si>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</si>
  <si>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</si>
  <si>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</si>
  <si>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</si>
  <si>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</si>
  <si>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</si>
  <si>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</si>
  <si>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</si>
  <si>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</si>
  <si>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</si>
  <si>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</si>
  <si>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</si>
  <si>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</si>
  <si>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</si>
  <si>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MENGHASILKAN LULUSAN YANG MAMPU MENGEMBANGKAN DAN MENYELEMATKAN SUMBERDAYA HAYATI DAERAH TROPIKA</t>
  </si>
  <si>
    <t>A</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</si>
  <si>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</si>
  <si>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</si>
  <si>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</si>
  <si>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</si>
  <si>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</si>
  <si>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</si>
  <si>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</si>
  <si>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</si>
  <si>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</si>
  <si>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No.</t>
  </si>
  <si>
    <t>Instrumen Mutu</t>
  </si>
  <si>
    <t>Rektor,</t>
  </si>
  <si>
    <t xml:space="preserve">                                                                Penanggung jawab Penjaminan Mutu,</t>
  </si>
  <si>
    <t xml:space="preserve">                                                                             Prof. Dr. Mansyurdin</t>
  </si>
  <si>
    <t>Masa berlaku</t>
  </si>
  <si>
    <t>FMIPA</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</si>
  <si>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</si>
  <si>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</si>
  <si>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</si>
  <si>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</si>
  <si>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</si>
  <si>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</si>
  <si>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</si>
  <si>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</si>
  <si>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</si>
  <si>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</si>
  <si>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</si>
  <si>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</si>
  <si>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</si>
  <si>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</si>
  <si>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</si>
  <si>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</si>
  <si>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</si>
  <si>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</si>
  <si>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</si>
  <si>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</si>
  <si>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</si>
  <si>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</si>
  <si>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</si>
  <si>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</si>
  <si>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</si>
  <si>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</si>
  <si>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</si>
  <si>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</si>
  <si>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</si>
  <si>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</si>
  <si>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</si>
  <si>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</si>
  <si>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</si>
  <si>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</si>
  <si>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</si>
  <si>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</si>
  <si>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</si>
  <si>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</si>
  <si>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</si>
  <si>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</si>
  <si>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</si>
  <si>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</si>
  <si>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</si>
  <si>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</si>
  <si>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</si>
  <si>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</si>
  <si>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</si>
  <si>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</si>
  <si>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</si>
  <si>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</si>
  <si>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</si>
  <si>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</si>
  <si>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</si>
  <si>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</si>
  <si>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</si>
  <si>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</si>
  <si>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</si>
  <si>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</si>
  <si>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</si>
  <si>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</si>
  <si>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</si>
  <si>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</si>
  <si>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</si>
  <si>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</si>
  <si>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</si>
  <si>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</si>
  <si>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</si>
  <si>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</si>
  <si>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</si>
  <si>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</si>
  <si>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</si>
  <si>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</si>
  <si>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</si>
  <si>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</si>
  <si>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</si>
  <si>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</si>
  <si>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</si>
  <si>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</si>
  <si>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</si>
  <si>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</si>
  <si>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</si>
  <si>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</si>
  <si>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</si>
  <si>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</si>
  <si>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</si>
  <si>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</si>
  <si>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18. Evaluasi kurikulum</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</si>
  <si>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</si>
  <si>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t>22. Setiap matakuliah (MK) memiliki Rencana Program dan Kegiatan Pembelajaran Semester (RPKPS) atau yang sejenisnya.</t>
  </si>
  <si>
    <t>23. Setiap matakuliah memiliki bahan ajar</t>
  </si>
  <si>
    <t xml:space="preserve">Komponen 32. Sumber Dana </t>
  </si>
  <si>
    <t>Komponen 33: Pengalokasian dana ( dievaluasi pada aras universitas/fakultas)</t>
  </si>
  <si>
    <t xml:space="preserve">14. Kurikulum memuat </t>
  </si>
  <si>
    <t>15. Setiap mata kuliah dalam kurikulum menetapkan capaian pembelajaran yang meliputi aspek kognitif, psikomotorik dan afektif.</t>
  </si>
  <si>
    <t>17. Persyaratan penguasaan Bahasa Inggris (skor TOEFL institusi) yang harus dipenuhi oleh mahasiswa sebagai persyaratan lulus.</t>
  </si>
  <si>
    <t>16. Kurikulum memberikan keleluasaan (fleksibilitas) pada mahasiswa untuk memperluas wawasan dan memperdalam keahlian sesuai dengan minatnya.</t>
  </si>
  <si>
    <t>19. Materi ajar dievaluasi secara berkala minimal setiap tahun sesuai perkembangan IPTEKS.</t>
  </si>
  <si>
    <t>Komponen 7. Persiapan Perkuliahan (dievaluasi pada aras fakultas)</t>
  </si>
  <si>
    <t>27. Dosen menyampaikan RPKPS dan kontrak perkuliahan pada pertemuan pertama perkuliahan.</t>
  </si>
  <si>
    <t>Komponen 43. Pelayanan (dievaluasi pada aras universitas/fakultas)</t>
  </si>
  <si>
    <t>Komponen 17. Pembinaan Karier bagi Lulusan (dievaluasi pada aras universitas)</t>
  </si>
  <si>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t>
    </r>
    <r>
      <rPr>
        <sz val="11"/>
        <color theme="1"/>
        <rFont val="Calibri"/>
        <family val="2"/>
        <scheme val="minor"/>
      </rPr>
      <t>serta karakter.</t>
    </r>
  </si>
  <si>
    <r>
      <t xml:space="preserve">24. RPKPS dan bahan ajar diunggah ke laman </t>
    </r>
    <r>
      <rPr>
        <i/>
        <sz val="11"/>
        <color theme="1"/>
        <rFont val="Calibri"/>
        <family val="2"/>
        <scheme val="minor"/>
      </rPr>
      <t>Interactive-Learning (I-Learning)</t>
    </r>
    <r>
      <rPr>
        <sz val="11"/>
        <color theme="1"/>
        <rFont val="Calibri"/>
        <family val="2"/>
        <scheme val="minor"/>
      </rPr>
      <t xml:space="preserve"> atau pada website fakultas/program studi. </t>
    </r>
  </si>
  <si>
    <t xml:space="preserve">25. Program studi memiliki panduan pelaksanaan prelim atau ujian prakualifikasi, pembimbingan, seminar proposal dan hasil penelitian, ujian tertutup dan terbuka. </t>
  </si>
  <si>
    <t xml:space="preserve">28. Program studi menyelenggarakan proses pembelajaran secara efektif yaitu melalui I-Learning. </t>
  </si>
  <si>
    <t>29. Pembelajaran dilaksanakan sesuai dengan RPKPS atau sejenisnya.</t>
  </si>
  <si>
    <t>30. Jumlah maksimum mahasiswa (JMM) yang dibimbing oleh seorang dosen sebagai promotor (pembimbing utama) disertasi per tahun.</t>
  </si>
  <si>
    <t>31. Jumlah maksimum mahasiswa yang dibimbing oleh seorang dosen pembimbingan disertasi baik sebagai promotor (pembimbing utama) atau kopromotor (JMTM) per tahun.</t>
  </si>
  <si>
    <t>32. Jabatan akademik (fungsional dosen pembimbing utama/promotor disertasi.</t>
  </si>
  <si>
    <t>33.  Komponen evaluasi sesuai dengan kompetensi mata kuliah sebagaimana yang dicantumkan dalam RPKPS.</t>
  </si>
  <si>
    <t>34. Sistem evaluasi perkuliahan:</t>
  </si>
  <si>
    <t>35. Pelaksanaan evaluasi terdiri dari Ujian Tengah Semester (UTS), Ujian Akhir Semester (UAS), tugas dan atau praktikum.</t>
  </si>
  <si>
    <t>36. Penilaian ujian berdasarkan azas transparansi dan akuntabel.</t>
  </si>
  <si>
    <t>37. Mekanisme monitoring kegiatan perkuliahan</t>
  </si>
  <si>
    <t>38. Kelayakan disertasi</t>
  </si>
  <si>
    <t>39. Rata-rata waktu penyelesaian tugas akhir (WPTA).</t>
  </si>
  <si>
    <t>40. Evaluasi kemajuan studi mahasiswa:</t>
  </si>
  <si>
    <r>
      <t>41. Suasana akademik yang kondusif</t>
    </r>
    <r>
      <rPr>
        <b/>
        <sz val="11"/>
        <color theme="1" tint="4.9989318521683403E-2"/>
        <rFont val="Calibri"/>
        <family val="2"/>
        <scheme val="minor"/>
      </rPr>
      <t xml:space="preserve"> sesama dosen:</t>
    </r>
  </si>
  <si>
    <r>
      <t xml:space="preserve">42. Interaksi akademik yang kondusif </t>
    </r>
    <r>
      <rPr>
        <b/>
        <sz val="11"/>
        <color theme="1" tint="4.9989318521683403E-2"/>
        <rFont val="Calibri"/>
        <family val="2"/>
        <scheme val="minor"/>
      </rPr>
      <t>antara dosen dan mahasiswa:</t>
    </r>
  </si>
  <si>
    <t>43. Program studi  menfasilitasi pengembangan perilaku kecendekiawanan:</t>
  </si>
  <si>
    <t>44. Program studi memperkenalkan profilnya kepada masyarakat untuk mendapatkan calon mahasiswa yang bermutu.</t>
  </si>
  <si>
    <t>45. Rasio calon mahasiswa yang ikut seleksi dan daya tampung</t>
  </si>
  <si>
    <t>46. Persentase mahasiswa yang melakukan registrasi dan calon mahasiswa barur yang lulus seleksi (MR).</t>
  </si>
  <si>
    <t>47. Rasio mahasiswa baru transfer terhadap mahasiswa baru bukan transfer (RM).</t>
  </si>
  <si>
    <t>48. Persentase mahasiswa warga negara asing terhadap jumlah mahasiswa (MWNA)</t>
  </si>
  <si>
    <t>49. Program studi memperkenalkan kepada mahasiswa baru visi, misi dan tujuan program studi, kurikulum, struktur dan organisasi program studi, dosen, hak dan kewajiban  mahasiswa, sarana dan prasarana program studi.</t>
  </si>
  <si>
    <t>50. Penghargaan atas prestasi mahasiswa di bidang akademik:</t>
  </si>
  <si>
    <r>
      <rPr>
        <sz val="11"/>
        <color theme="1"/>
        <rFont val="Calibri"/>
        <family val="2"/>
        <scheme val="minor"/>
      </rPr>
      <t>51. Mahasiswa droup out atau mengundurkan diri (MDO):</t>
    </r>
    <r>
      <rPr>
        <sz val="12"/>
        <color theme="1"/>
        <rFont val="Calibri"/>
        <family val="2"/>
        <scheme val="minor"/>
      </rPr>
      <t xml:space="preserve">
</t>
    </r>
  </si>
  <si>
    <t>52. Rata-rata Indeks Prestasi Kumulatif (IPK) lulusan suatu program studi dalam lima tahun terakhir:</t>
  </si>
  <si>
    <t>53. Rata-rata masa studi lulusan (MS):</t>
  </si>
  <si>
    <t>54. Kelulusan tepat waktu (KTW):</t>
  </si>
  <si>
    <t>55. Sistem evaluasi kelulusan yang efektif:</t>
  </si>
  <si>
    <r>
      <t>56. Program studi melaksanakan penelusuran lulusan (</t>
    </r>
    <r>
      <rPr>
        <i/>
        <sz val="11"/>
        <color theme="1"/>
        <rFont val="Calibri"/>
        <family val="2"/>
        <scheme val="minor"/>
      </rPr>
      <t>tracer study</t>
    </r>
    <r>
      <rPr>
        <sz val="11"/>
        <color theme="1"/>
        <rFont val="Calibri"/>
        <family val="2"/>
        <scheme val="minor"/>
      </rPr>
      <t>).</t>
    </r>
  </si>
  <si>
    <r>
      <t xml:space="preserve">57. Pendapat pengguna </t>
    </r>
    <r>
      <rPr>
        <i/>
        <sz val="11"/>
        <color theme="1"/>
        <rFont val="Calibri"/>
        <family val="2"/>
        <scheme val="minor"/>
      </rPr>
      <t>(employer)</t>
    </r>
    <r>
      <rPr>
        <sz val="11"/>
        <color theme="1"/>
        <rFont val="Calibri"/>
        <family val="2"/>
        <scheme val="minor"/>
      </rPr>
      <t xml:space="preserve"> lulusan terhadap mutu alumni:</t>
    </r>
  </si>
  <si>
    <t>58. Kegiatan tenaga ahli/pakar dari luar PT (tidak termasuk dosen tidak tetap) sebagai pembicara tamu di program studi dalam tiga tahun terakhir.</t>
  </si>
  <si>
    <t>59. Dosen tetap yang memiliki jabatan guru besar (GB) yang bidang keahliannya sesuai dengan kompetensi program studi:</t>
  </si>
  <si>
    <t>60. Persentase dosen tidak tetap terhadap jumlah seluruh dosen (PDTT).</t>
  </si>
  <si>
    <t>61. Dosen yang  menjadi anggota masyarakat/himpunan/asosiasi profesi dan/atau ilmiah tingkat nasional dan/atau internasional dalam tiga tahun terakhir:</t>
  </si>
  <si>
    <t>62. Keikutsertaan dosen tetap dalam kegiatan seminar ilmiah/lokakarya/penataran/ workshop/ pergelaran/pameran/peragaan yang melibatkan ahli/pakar pembicara dari luar PT dalam tiga tahun terakhir.</t>
  </si>
  <si>
    <t>63. Pengalaman dosen tetap sebagai penguji luar pada program studi lain di PT sendiri, pada PT lain nasional atau internasional dalam tiga tahun terakhir.</t>
  </si>
  <si>
    <t>64. Persentase dosen tetap yang pernah menjadi pakar/konsultan/staf ahli/narasumber (bukan pejabat penuh waktu seperti direktur, dirjen, menteri, dll) dalam tiga tahun terakhir.</t>
  </si>
  <si>
    <t>65. Dosen tetap yang pernah menjadi guru besar tamu (visiting profesor) dalam tiga tahun terakhir.</t>
  </si>
  <si>
    <t>66. Dosen tetap yang pernah mendapat penghargaan hibah, pendanaan program dan kegiatan akademik dari institusi  nasional dan internasional dalam tiga tahun terakhir.</t>
  </si>
  <si>
    <r>
      <t xml:space="preserve">67. </t>
    </r>
    <r>
      <rPr>
        <sz val="11"/>
        <color theme="1"/>
        <rFont val="Calibri"/>
        <family val="2"/>
        <scheme val="minor"/>
      </rPr>
      <t>Tenaga kependidikan difasilitasi untuk mengikuti pelatihan dan pendidikan sesuai dengan jenis kebutuhan layanan dan pengembangan karier.</t>
    </r>
  </si>
  <si>
    <t>68. Laboran, teknisi, analis, operator dan programer:</t>
  </si>
  <si>
    <t>69. Tenaga administrasi dan kualifikasinya</t>
  </si>
  <si>
    <r>
      <t xml:space="preserve">70. </t>
    </r>
    <r>
      <rPr>
        <sz val="11"/>
        <color theme="1"/>
        <rFont val="Calibri"/>
        <family val="2"/>
        <scheme val="minor"/>
      </rPr>
      <t>Kantor administrasi, ruang sidang, ruang baca, ruang dosen, ruang seminar, laboratorium/bengkel, rumah kaca/kebun/kandang percobaan (untuk eksakta), studio/ruang diskusi, balairung (untuk non eksakta), toilet dan tempat ibadah:</t>
    </r>
  </si>
  <si>
    <r>
      <t xml:space="preserve">71. </t>
    </r>
    <r>
      <rPr>
        <sz val="11"/>
        <color theme="1"/>
        <rFont val="Calibri"/>
        <family val="2"/>
        <scheme val="minor"/>
      </rPr>
      <t>Ruangan kerja dosen:</t>
    </r>
  </si>
  <si>
    <t>72. Tempat kerja mahasiswa:</t>
  </si>
  <si>
    <r>
      <t xml:space="preserve">73. </t>
    </r>
    <r>
      <rPr>
        <sz val="11"/>
        <color theme="1"/>
        <rFont val="Calibri"/>
        <family val="2"/>
        <scheme val="minor"/>
      </rPr>
      <t>Peralatan laboratorium:</t>
    </r>
  </si>
  <si>
    <r>
      <t xml:space="preserve">74. </t>
    </r>
    <r>
      <rPr>
        <sz val="11"/>
        <color theme="1"/>
        <rFont val="Calibri"/>
        <family val="2"/>
        <scheme val="minor"/>
      </rPr>
      <t>Bahan pustaka/ruang baca berupa buku teks lanjut:</t>
    </r>
  </si>
  <si>
    <t>75. Bahan pustaka/ruang baca berupa jurnal ilmiah terakreditasi DIKTI.</t>
  </si>
  <si>
    <r>
      <t xml:space="preserve">76. Bahan pustaka/ruang baca berupa jurnal ilmiah internasional (termasuk </t>
    </r>
    <r>
      <rPr>
        <i/>
        <sz val="12"/>
        <color theme="1"/>
        <rFont val="Calibri"/>
        <family val="2"/>
        <scheme val="minor"/>
      </rPr>
      <t>e-journal</t>
    </r>
    <r>
      <rPr>
        <sz val="12"/>
        <color theme="1"/>
        <rFont val="Calibri"/>
        <family val="2"/>
        <scheme val="minor"/>
      </rPr>
      <t>).</t>
    </r>
  </si>
  <si>
    <t>77. Bahan pustaka/ruang baca berupa prosiding seminar dalam tiga tahun terakhir.</t>
  </si>
  <si>
    <r>
      <t xml:space="preserve">78. </t>
    </r>
    <r>
      <rPr>
        <i/>
        <sz val="12"/>
        <color theme="1"/>
        <rFont val="Calibri"/>
        <family val="2"/>
        <scheme val="minor"/>
      </rPr>
      <t>Website</t>
    </r>
    <r>
      <rPr>
        <sz val="12"/>
        <color theme="1"/>
        <rFont val="Calibri"/>
        <family val="2"/>
        <scheme val="minor"/>
      </rPr>
      <t xml:space="preserve"> program studi memiliki </t>
    </r>
    <r>
      <rPr>
        <i/>
        <sz val="12"/>
        <color theme="1"/>
        <rFont val="Calibri"/>
        <family val="2"/>
        <scheme val="minor"/>
      </rPr>
      <t>submenu</t>
    </r>
    <r>
      <rPr>
        <sz val="12"/>
        <color theme="1"/>
        <rFont val="Calibri"/>
        <family val="2"/>
        <scheme val="minor"/>
      </rPr>
      <t>; sejarah, visi dan misi serta program pendidikan, kurikulum, sumberdaya dosen, fasilitas, laboratorium, kemahasiswaan, alumni, karya dosen dan kerja sama.</t>
    </r>
  </si>
  <si>
    <t xml:space="preserve">79.  Rata-rata dana penelitian (RDP) dosen tetap sesuai dengan bidang program studi dalam tiga tahun terakhir. </t>
  </si>
  <si>
    <t>80. Rata-rata dana pengabdian kepada masyarakat (RDPM) oleh dosen tetap sesuai  dengan program studi dalam tiga tahun terakhir:</t>
  </si>
  <si>
    <t>81. Program studi memiliki tata pamong yang memungkinkan terlaksananya secara konsisten prinsip tata pamong dan menjamin penyelenggaraan program studi yang memenuhi aspek-aspek: (1) kredibel, (2) transparan, (3) akuntabel, (4) bertanggung jawab, dan (5) adil.</t>
  </si>
  <si>
    <t>82. Kepemimpinan program studi memiliki karakteristik yang kuat dalam: (1)kepemimpinan operasional, (2) kepemimpinan organisasi, dan (3) kepemimpinan publik.</t>
  </si>
  <si>
    <r>
      <t xml:space="preserve">83. Sistem pengelolaan fungsional dan operasional program studi mencakup </t>
    </r>
    <r>
      <rPr>
        <i/>
        <sz val="11"/>
        <color theme="1"/>
        <rFont val="Calibri"/>
        <family val="2"/>
        <scheme val="minor"/>
      </rPr>
      <t>planning, organizing, staffing, leading controlling.</t>
    </r>
  </si>
  <si>
    <t>84. Program studi memiliki dokumen mutu yang terdiri dari spesifikasi program studi (profil lulusan, kompetensi lulusan, kurikulum) dan manual prosedur serta formulir.</t>
  </si>
  <si>
    <t xml:space="preserve">85. Rencana Strategis  (Renstra) program studi: </t>
  </si>
  <si>
    <t>86. Program studi memiliki kebijakan tentang keterlibatan mahasiswa dalam setiap penelitian dosen (PDM).</t>
  </si>
  <si>
    <t>87. Program Studi memiliki:</t>
  </si>
  <si>
    <t>88. Program studi memiliki kebijakan bahwa disertasi dipublikasikan.</t>
  </si>
  <si>
    <t>89. Jumlah penelitian yang sesuai dengan bidang keilmuan program studi yang dilakukan dosen tetap yang bidang keahliannya sama dengan program studi dalam tiga tahun terakhir.</t>
  </si>
  <si>
    <t>90. Artikel ilmiah yang tercatat dalam lembaga sitasi internasional dalam tiga tahun terakhir (AIS).</t>
  </si>
  <si>
    <t>91. Karya-karya dosen tetap atau mahasiswa program studi yang telah memperoleh hak paten atau surat pengakuan/penghargaan dari lembaga nasional/internasional dalam tiga tahun terakhir.</t>
  </si>
  <si>
    <t>92. Jumlah kegiatan pengabdian kepada masyarakat yang dilakukan oleh dosen tetap yang bidang keahliannya sesuai dengan program studi dalam tiga tahun terakhir:</t>
  </si>
  <si>
    <t>93. Program studi memanfaatkan dan menindaklanjuti kerjasama universitas dengan institusi dalam negeri dalam 5 tahun terakhir:</t>
  </si>
  <si>
    <t>94. Program studi memanfaatkan dan menindaklanjuti kerjasama universitas dengan institusi luar negeri dalam 3 tahun terakhir:</t>
  </si>
  <si>
    <t>S3-Kimia</t>
  </si>
  <si>
    <t>Standar 10: Sistem Informasi &amp; Komunikasi</t>
  </si>
  <si>
    <t>Standar 16: Kode Etik</t>
  </si>
  <si>
    <t>95. Kebersihan dan kesehatan lingkungan Fakultas/PPs</t>
  </si>
  <si>
    <t xml:space="preserve">Standar 17: Kebersihan dan Kesehatan Lingkungan </t>
  </si>
  <si>
    <t>NULL</t>
  </si>
  <si>
    <t>dievaluasi pada aras universitas</t>
  </si>
  <si>
    <t xml:space="preserve">Standar 17: Kebersihan dan Kesehatan Lingkungan  </t>
  </si>
  <si>
    <t>26. Peran Penasihat Akademik (PA)  / Pembimbing</t>
  </si>
</sst>
</file>

<file path=xl/styles.xml><?xml version="1.0" encoding="utf-8"?>
<styleSheet xmlns="http://schemas.openxmlformats.org/spreadsheetml/2006/main">
  <fonts count="33">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9"/>
      <color theme="1"/>
      <name val="Tahoma"/>
      <family val="2"/>
    </font>
    <font>
      <b/>
      <sz val="10"/>
      <color indexed="81"/>
      <name val="Tahoma"/>
      <family val="2"/>
    </font>
    <font>
      <i/>
      <sz val="9"/>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9">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0" fontId="0" fillId="0" borderId="0" xfId="0" applyAlignment="1">
      <alignment horizontal="left" vertical="top"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0" fillId="2" borderId="1" xfId="0" applyFill="1" applyBorder="1" applyProtection="1">
      <protection locked="0"/>
    </xf>
    <xf numFmtId="0" fontId="7" fillId="0" borderId="1" xfId="0" applyFont="1" applyBorder="1" applyAlignment="1" applyProtection="1">
      <alignment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8" fillId="0" borderId="0"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ill="1" applyBorder="1" applyAlignment="1" applyProtection="1">
      <alignment horizontal="left" vertical="top" wrapText="1"/>
    </xf>
    <xf numFmtId="0" fontId="8" fillId="5" borderId="2" xfId="0" applyFont="1" applyFill="1" applyBorder="1" applyAlignment="1" applyProtection="1">
      <alignment horizontal="center"/>
    </xf>
    <xf numFmtId="2" fontId="8" fillId="5" borderId="2" xfId="0" applyNumberFormat="1" applyFont="1" applyFill="1" applyBorder="1" applyAlignment="1" applyProtection="1">
      <alignment horizontal="center" wrapText="1"/>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29" fillId="0" borderId="0" xfId="0" applyFont="1" applyFill="1" applyAlignment="1" applyProtection="1">
      <alignment horizontal="center" vertical="center"/>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7" fillId="7" borderId="1"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wrapText="1"/>
    </xf>
    <xf numFmtId="0" fontId="0" fillId="2" borderId="1" xfId="0" applyFont="1" applyFill="1" applyBorder="1" applyAlignment="1" applyProtection="1">
      <alignment horizontal="center" vertical="center"/>
    </xf>
    <xf numFmtId="0" fontId="7" fillId="0" borderId="1" xfId="0" applyFont="1" applyFill="1" applyBorder="1" applyAlignment="1" applyProtection="1">
      <alignment vertical="top" wrapText="1"/>
    </xf>
    <xf numFmtId="0" fontId="6" fillId="0" borderId="0" xfId="0" applyFont="1" applyFill="1" applyAlignment="1" applyProtection="1">
      <alignment horizontal="left" vertical="top" wrapText="1"/>
    </xf>
    <xf numFmtId="0" fontId="0" fillId="6" borderId="1" xfId="0" applyFill="1" applyBorder="1" applyAlignment="1" applyProtection="1">
      <alignment horizontal="left" vertical="top" wrapText="1"/>
    </xf>
    <xf numFmtId="0" fontId="7" fillId="6" borderId="0" xfId="0" applyFont="1" applyFill="1" applyBorder="1" applyAlignment="1" applyProtection="1">
      <alignment horizontal="left" vertical="top" wrapText="1"/>
    </xf>
    <xf numFmtId="0" fontId="8" fillId="8" borderId="0" xfId="0" applyFont="1" applyFill="1" applyProtection="1"/>
    <xf numFmtId="0" fontId="7" fillId="8" borderId="0" xfId="0" applyFont="1" applyFill="1" applyAlignment="1" applyProtection="1">
      <alignment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0" fontId="7" fillId="8"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7" fillId="0" borderId="1" xfId="0" applyFont="1" applyFill="1" applyBorder="1" applyProtection="1"/>
    <xf numFmtId="2" fontId="7" fillId="0" borderId="1" xfId="0" applyNumberFormat="1" applyFont="1" applyFill="1" applyBorder="1" applyAlignment="1" applyProtection="1">
      <alignment horizontal="center" vertical="center" wrapText="1"/>
    </xf>
    <xf numFmtId="0" fontId="0" fillId="0" borderId="1" xfId="0" applyFill="1" applyBorder="1" applyProtection="1">
      <protection locked="0"/>
    </xf>
    <xf numFmtId="2" fontId="0" fillId="0" borderId="1" xfId="0" applyNumberFormat="1" applyFill="1" applyBorder="1" applyProtection="1">
      <protection locked="0"/>
    </xf>
    <xf numFmtId="0" fontId="0" fillId="0" borderId="1" xfId="0"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xf>
    <xf numFmtId="0" fontId="11" fillId="0" borderId="1" xfId="0" applyFont="1" applyFill="1" applyBorder="1" applyProtection="1">
      <protection locked="0"/>
    </xf>
    <xf numFmtId="2" fontId="8" fillId="0" borderId="0" xfId="0" applyNumberFormat="1" applyFont="1" applyFill="1" applyBorder="1" applyAlignment="1">
      <alignment horizontal="center"/>
    </xf>
    <xf numFmtId="0" fontId="7" fillId="0" borderId="0" xfId="0" applyFont="1" applyFill="1" applyBorder="1" applyAlignment="1">
      <alignment horizontal="center"/>
    </xf>
    <xf numFmtId="2" fontId="6" fillId="0" borderId="0" xfId="0" applyNumberFormat="1" applyFont="1" applyFill="1" applyBorder="1"/>
    <xf numFmtId="0" fontId="6" fillId="0" borderId="0" xfId="0" applyFont="1" applyFill="1" applyBorder="1" applyAlignment="1">
      <alignment horizontal="center"/>
    </xf>
    <xf numFmtId="2" fontId="11" fillId="0" borderId="0" xfId="0" applyNumberFormat="1" applyFont="1" applyFill="1" applyBorder="1" applyAlignment="1">
      <alignment horizontal="left"/>
    </xf>
    <xf numFmtId="0" fontId="0" fillId="0" borderId="0" xfId="0" applyAlignment="1">
      <alignment horizontal="left" vertical="top" wrapText="1"/>
    </xf>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protection locked="0"/>
    </xf>
    <xf numFmtId="0" fontId="11" fillId="0" borderId="1" xfId="0" applyFont="1" applyFill="1" applyBorder="1" applyAlignment="1" applyProtection="1">
      <alignment horizontal="center"/>
    </xf>
    <xf numFmtId="0" fontId="10"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protection locked="0"/>
    </xf>
  </cellXfs>
  <cellStyles count="1">
    <cellStyle name="Normal" xfId="0" builtinId="0"/>
  </cellStyles>
  <dxfs count="2">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Pr>
        <a:bodyPr/>
        <a:lstStyle/>
        <a:p>
          <a:pPr>
            <a:defRPr lang="id-ID"/>
          </a:pPr>
          <a:endParaRPr lang="en-US"/>
        </a:p>
      </c:txPr>
    </c:title>
    <c:plotArea>
      <c:layout>
        <c:manualLayout>
          <c:layoutTarget val="inner"/>
          <c:xMode val="edge"/>
          <c:yMode val="edge"/>
          <c:x val="0.26020701590283535"/>
          <c:y val="0.19030599355318384"/>
          <c:w val="0.49217090930051954"/>
          <c:h val="0.64220570636518159"/>
        </c:manualLayout>
      </c:layout>
      <c:radarChart>
        <c:radarStyle val="marker"/>
        <c:ser>
          <c:idx val="0"/>
          <c:order val="0"/>
          <c:tx>
            <c:strRef>
              <c:f>'Peta Mutu'!$C$3</c:f>
              <c:strCache>
                <c:ptCount val="1"/>
                <c:pt idx="0">
                  <c:v>Nilai per standar</c:v>
                </c:pt>
              </c:strCache>
            </c:strRef>
          </c:tx>
          <c:cat>
            <c:strRef>
              <c:f>'Peta Mutu'!$B$4:$B$19</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&amp; Komunikasi</c:v>
                </c:pt>
                <c:pt idx="10">
                  <c:v>Standar 11: Pembiayaan </c:v>
                </c:pt>
                <c:pt idx="11">
                  <c:v>Standar 12. Pengelolaan</c:v>
                </c:pt>
                <c:pt idx="12">
                  <c:v>Standar 13: Penelitian</c:v>
                </c:pt>
                <c:pt idx="13">
                  <c:v>Standar 14: Pengabdian Kepada Masyarakat</c:v>
                </c:pt>
                <c:pt idx="14">
                  <c:v>Standar 15: Kerjasama </c:v>
                </c:pt>
                <c:pt idx="15">
                  <c:v>Standar 17: Kebersihan dan Kesehatan Lingkungan  </c:v>
                </c:pt>
              </c:strCache>
            </c:strRef>
          </c:cat>
          <c:val>
            <c:numRef>
              <c:f>'Peta Mutu'!$C$4:$C$19</c:f>
              <c:numCache>
                <c:formatCode>0.00</c:formatCode>
                <c:ptCount val="16"/>
                <c:pt idx="0">
                  <c:v>2.125</c:v>
                </c:pt>
                <c:pt idx="1">
                  <c:v>2.25</c:v>
                </c:pt>
                <c:pt idx="2">
                  <c:v>2.2307692307692308</c:v>
                </c:pt>
                <c:pt idx="3">
                  <c:v>2.1428571428571428</c:v>
                </c:pt>
                <c:pt idx="4">
                  <c:v>2.3333333333333335</c:v>
                </c:pt>
                <c:pt idx="5">
                  <c:v>2.4285714285714284</c:v>
                </c:pt>
                <c:pt idx="6">
                  <c:v>1.8571428571428572</c:v>
                </c:pt>
                <c:pt idx="7">
                  <c:v>1.8333333333333333</c:v>
                </c:pt>
                <c:pt idx="8">
                  <c:v>2</c:v>
                </c:pt>
                <c:pt idx="9">
                  <c:v>3</c:v>
                </c:pt>
                <c:pt idx="10">
                  <c:v>3</c:v>
                </c:pt>
                <c:pt idx="11">
                  <c:v>2.2000000000000002</c:v>
                </c:pt>
                <c:pt idx="12">
                  <c:v>2</c:v>
                </c:pt>
                <c:pt idx="13">
                  <c:v>2</c:v>
                </c:pt>
                <c:pt idx="14">
                  <c:v>2</c:v>
                </c:pt>
                <c:pt idx="15">
                  <c:v>2</c:v>
                </c:pt>
              </c:numCache>
            </c:numRef>
          </c:val>
        </c:ser>
        <c:axId val="59753984"/>
        <c:axId val="59755520"/>
      </c:radarChart>
      <c:catAx>
        <c:axId val="59753984"/>
        <c:scaling>
          <c:orientation val="minMax"/>
        </c:scaling>
        <c:axPos val="b"/>
        <c:majorGridlines/>
        <c:tickLblPos val="nextTo"/>
        <c:txPr>
          <a:bodyPr/>
          <a:lstStyle/>
          <a:p>
            <a:pPr>
              <a:defRPr lang="id-ID"/>
            </a:pPr>
            <a:endParaRPr lang="en-US"/>
          </a:p>
        </c:txPr>
        <c:crossAx val="59755520"/>
        <c:crosses val="autoZero"/>
        <c:auto val="1"/>
        <c:lblAlgn val="ctr"/>
        <c:lblOffset val="100"/>
      </c:catAx>
      <c:valAx>
        <c:axId val="59755520"/>
        <c:scaling>
          <c:orientation val="minMax"/>
        </c:scaling>
        <c:axPos val="l"/>
        <c:majorGridlines/>
        <c:numFmt formatCode="0.00" sourceLinked="1"/>
        <c:majorTickMark val="cross"/>
        <c:tickLblPos val="nextTo"/>
        <c:txPr>
          <a:bodyPr/>
          <a:lstStyle/>
          <a:p>
            <a:pPr>
              <a:defRPr lang="id-ID"/>
            </a:pPr>
            <a:endParaRPr lang="en-US"/>
          </a:p>
        </c:txPr>
        <c:crossAx val="59753984"/>
        <c:crosses val="autoZero"/>
        <c:crossBetween val="between"/>
      </c:valAx>
    </c:plotArea>
    <c:plotVisOnly val="1"/>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63500</xdr:colOff>
      <xdr:row>0</xdr:row>
      <xdr:rowOff>105833</xdr:rowOff>
    </xdr:from>
    <xdr:to>
      <xdr:col>13</xdr:col>
      <xdr:colOff>31750</xdr:colOff>
      <xdr:row>24</xdr:row>
      <xdr:rowOff>42334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zoomScale="80" zoomScaleNormal="80" workbookViewId="0">
      <selection activeCell="D7" sqref="D7"/>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7" t="s">
        <v>49</v>
      </c>
      <c r="B1" s="197"/>
      <c r="C1" s="197"/>
      <c r="D1" s="197"/>
    </row>
    <row r="2" spans="1:4" ht="18.75">
      <c r="A2" s="14"/>
      <c r="B2" s="14"/>
      <c r="C2" s="14"/>
      <c r="D2" s="14"/>
    </row>
    <row r="3" spans="1:4">
      <c r="A3" s="192" t="s">
        <v>34</v>
      </c>
      <c r="B3" s="192"/>
      <c r="C3" s="38" t="s">
        <v>18</v>
      </c>
      <c r="D3" s="71" t="s">
        <v>50</v>
      </c>
    </row>
    <row r="4" spans="1:4">
      <c r="A4" s="192" t="s">
        <v>35</v>
      </c>
      <c r="B4" s="192"/>
      <c r="C4" s="38" t="s">
        <v>18</v>
      </c>
      <c r="D4" s="58" t="s">
        <v>51</v>
      </c>
    </row>
    <row r="5" spans="1:4">
      <c r="A5" s="192" t="s">
        <v>33</v>
      </c>
      <c r="B5" s="192"/>
      <c r="C5" s="37" t="s">
        <v>18</v>
      </c>
      <c r="D5" s="58" t="s">
        <v>72</v>
      </c>
    </row>
    <row r="6" spans="1:4">
      <c r="A6" s="192" t="s">
        <v>45</v>
      </c>
      <c r="B6" s="192"/>
      <c r="C6" s="37" t="s">
        <v>18</v>
      </c>
      <c r="D6" s="71" t="s">
        <v>244</v>
      </c>
    </row>
    <row r="7" spans="1:4">
      <c r="A7" s="192" t="s">
        <v>59</v>
      </c>
      <c r="B7" s="192"/>
      <c r="C7" s="38" t="s">
        <v>18</v>
      </c>
      <c r="D7" s="71"/>
    </row>
    <row r="8" spans="1:4">
      <c r="B8" s="32" t="s">
        <v>36</v>
      </c>
      <c r="C8" s="38" t="s">
        <v>18</v>
      </c>
      <c r="D8" s="59" t="s">
        <v>52</v>
      </c>
    </row>
    <row r="9" spans="1:4">
      <c r="B9" s="32" t="s">
        <v>37</v>
      </c>
      <c r="C9" s="38" t="s">
        <v>18</v>
      </c>
      <c r="D9" s="59" t="s">
        <v>53</v>
      </c>
    </row>
    <row r="10" spans="1:4">
      <c r="B10" s="32" t="s">
        <v>38</v>
      </c>
      <c r="C10" s="38" t="s">
        <v>18</v>
      </c>
      <c r="D10" s="59"/>
    </row>
    <row r="11" spans="1:4" ht="17.45" customHeight="1">
      <c r="A11" s="192" t="s">
        <v>39</v>
      </c>
      <c r="B11" s="192"/>
      <c r="C11" s="38" t="s">
        <v>18</v>
      </c>
      <c r="D11" s="59"/>
    </row>
    <row r="12" spans="1:4" ht="17.45" customHeight="1">
      <c r="A12" s="192" t="s">
        <v>40</v>
      </c>
      <c r="B12" s="192"/>
      <c r="C12" s="37" t="s">
        <v>18</v>
      </c>
      <c r="D12" s="59"/>
    </row>
    <row r="13" spans="1:4" ht="17.45" customHeight="1">
      <c r="A13" s="192" t="s">
        <v>42</v>
      </c>
      <c r="B13" s="192"/>
      <c r="C13" s="38" t="s">
        <v>18</v>
      </c>
      <c r="D13" s="59"/>
    </row>
    <row r="14" spans="1:4" ht="17.45" customHeight="1">
      <c r="A14" s="192" t="s">
        <v>41</v>
      </c>
      <c r="B14" s="192"/>
      <c r="C14" s="37" t="s">
        <v>18</v>
      </c>
      <c r="D14" s="59"/>
    </row>
    <row r="15" spans="1:4" ht="15.6" customHeight="1">
      <c r="A15" s="192" t="s">
        <v>19</v>
      </c>
      <c r="B15" s="192"/>
      <c r="C15" s="38" t="s">
        <v>18</v>
      </c>
      <c r="D15" s="70" t="s">
        <v>60</v>
      </c>
    </row>
    <row r="16" spans="1:4" ht="17.45" customHeight="1">
      <c r="A16" s="192" t="s">
        <v>61</v>
      </c>
      <c r="B16" s="192"/>
      <c r="C16" s="39" t="s">
        <v>18</v>
      </c>
      <c r="D16" s="71"/>
    </row>
    <row r="17" spans="1:5" ht="57" customHeight="1">
      <c r="A17" s="192" t="s">
        <v>20</v>
      </c>
      <c r="B17" s="192"/>
      <c r="C17" s="72" t="s">
        <v>21</v>
      </c>
      <c r="D17" s="60" t="s">
        <v>55</v>
      </c>
      <c r="E17" s="15"/>
    </row>
    <row r="18" spans="1:5" s="25" customFormat="1" ht="18" customHeight="1">
      <c r="A18" s="195" t="s">
        <v>46</v>
      </c>
      <c r="B18" s="195"/>
      <c r="C18" s="39" t="s">
        <v>21</v>
      </c>
      <c r="D18" s="60" t="s">
        <v>54</v>
      </c>
    </row>
    <row r="19" spans="1:5" s="25" customFormat="1" ht="18" customHeight="1">
      <c r="A19" s="26"/>
      <c r="B19" s="26"/>
      <c r="C19" s="24"/>
      <c r="D19" s="61"/>
    </row>
    <row r="20" spans="1:5">
      <c r="A20" s="199"/>
      <c r="B20" s="199"/>
      <c r="C20" s="68"/>
      <c r="D20" s="62"/>
    </row>
    <row r="21" spans="1:5">
      <c r="A21" s="200" t="s">
        <v>47</v>
      </c>
      <c r="B21" s="200"/>
      <c r="C21" s="69" t="s">
        <v>18</v>
      </c>
      <c r="D21" s="64" t="s">
        <v>56</v>
      </c>
    </row>
    <row r="22" spans="1:5" ht="18.75" customHeight="1">
      <c r="A22" s="196" t="s">
        <v>71</v>
      </c>
      <c r="B22" s="196"/>
      <c r="C22" s="16" t="s">
        <v>18</v>
      </c>
      <c r="D22" s="63"/>
    </row>
    <row r="23" spans="1:5">
      <c r="D23" s="63"/>
    </row>
    <row r="24" spans="1:5">
      <c r="A24" s="198" t="s">
        <v>43</v>
      </c>
      <c r="B24" s="198"/>
      <c r="C24" t="s">
        <v>18</v>
      </c>
      <c r="D24" s="65" t="s">
        <v>57</v>
      </c>
    </row>
    <row r="25" spans="1:5">
      <c r="A25" s="198" t="s">
        <v>44</v>
      </c>
      <c r="B25" s="198"/>
      <c r="C25" t="s">
        <v>18</v>
      </c>
      <c r="D25" s="60">
        <v>2008</v>
      </c>
    </row>
    <row r="26" spans="1:5">
      <c r="D26" s="63"/>
    </row>
    <row r="27" spans="1:5" ht="15.75">
      <c r="A27" s="18"/>
      <c r="B27" s="18"/>
      <c r="C27" s="19"/>
      <c r="D27" s="66"/>
    </row>
    <row r="28" spans="1:5" ht="20.100000000000001" customHeight="1">
      <c r="A28" s="194" t="s">
        <v>68</v>
      </c>
      <c r="B28" s="194"/>
      <c r="C28" s="19"/>
      <c r="D28" s="67" t="s">
        <v>69</v>
      </c>
    </row>
    <row r="29" spans="1:5" ht="20.100000000000001" customHeight="1">
      <c r="C29" s="19"/>
      <c r="D29" s="67"/>
    </row>
    <row r="30" spans="1:5" ht="20.100000000000001" customHeight="1">
      <c r="A30" s="21"/>
      <c r="B30" s="21"/>
      <c r="C30" s="19"/>
      <c r="D30" s="67"/>
    </row>
    <row r="31" spans="1:5" ht="20.100000000000001" customHeight="1">
      <c r="A31" s="193" t="s">
        <v>58</v>
      </c>
      <c r="B31" s="193"/>
      <c r="C31" s="193"/>
      <c r="D31" s="40" t="s">
        <v>70</v>
      </c>
    </row>
    <row r="32" spans="1:5">
      <c r="A32" s="22"/>
      <c r="B32" s="22"/>
      <c r="C32" s="17"/>
      <c r="D32" s="20"/>
    </row>
    <row r="33" spans="1:4" ht="18.75">
      <c r="A33" s="17"/>
      <c r="B33" s="17"/>
      <c r="C33" s="23"/>
      <c r="D33" s="23"/>
    </row>
    <row r="34" spans="1:4">
      <c r="A34" s="17"/>
      <c r="B34" s="17"/>
      <c r="C34" s="17"/>
      <c r="D34" s="17"/>
    </row>
  </sheetData>
  <mergeCells count="21">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 ref="A14:B14"/>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U264"/>
  <sheetViews>
    <sheetView tabSelected="1" view="pageBreakPreview" topLeftCell="D34" zoomScale="112" zoomScaleSheetLayoutView="112" workbookViewId="0">
      <selection activeCell="H43" sqref="H43"/>
    </sheetView>
  </sheetViews>
  <sheetFormatPr defaultRowHeight="15"/>
  <cols>
    <col min="1" max="1" width="1.42578125" style="3" customWidth="1"/>
    <col min="2" max="2" width="3.28515625" style="3" customWidth="1"/>
    <col min="3" max="3" width="54.140625" style="49" customWidth="1"/>
    <col min="4" max="4" width="57.7109375" style="49" customWidth="1"/>
    <col min="5" max="5" width="8.5703125" style="118" customWidth="1"/>
    <col min="6" max="6" width="16.7109375" style="110" customWidth="1"/>
    <col min="7" max="7" width="7.5703125" style="110" hidden="1" customWidth="1"/>
    <col min="8" max="8" width="46.5703125" style="3" customWidth="1"/>
    <col min="9" max="9" width="18.7109375" style="3" hidden="1" customWidth="1"/>
    <col min="10" max="10" width="49.28515625" style="3" customWidth="1"/>
    <col min="11" max="11" width="46.85546875" style="3" hidden="1" customWidth="1"/>
    <col min="12" max="12" width="46.140625" style="13" customWidth="1"/>
    <col min="13" max="13" width="17.28515625" style="5" customWidth="1"/>
    <col min="14" max="14" width="10.85546875" style="5" customWidth="1"/>
    <col min="15" max="15" width="10.5703125" style="4" customWidth="1"/>
    <col min="16" max="16" width="10.7109375" style="5" customWidth="1"/>
    <col min="17" max="17" width="11.7109375" style="4" customWidth="1"/>
    <col min="18" max="20" width="9.140625" style="3" customWidth="1"/>
    <col min="21" max="16384" width="9.140625" style="3"/>
  </cols>
  <sheetData>
    <row r="1" spans="1:21" ht="15.75">
      <c r="A1" s="99" t="s">
        <v>3</v>
      </c>
      <c r="B1" s="46"/>
      <c r="C1" s="47"/>
      <c r="D1" s="47"/>
      <c r="E1" s="52"/>
      <c r="H1" s="46"/>
      <c r="I1" s="46"/>
      <c r="J1" s="46"/>
      <c r="K1" s="46"/>
      <c r="L1" s="55"/>
      <c r="M1" s="56"/>
      <c r="N1" s="56"/>
      <c r="O1" s="57"/>
      <c r="P1" s="56"/>
      <c r="Q1" s="57"/>
      <c r="R1" s="46"/>
      <c r="S1" s="46"/>
      <c r="T1" s="46"/>
      <c r="U1" s="46"/>
    </row>
    <row r="2" spans="1:21" ht="15.75">
      <c r="A2" s="46" t="s">
        <v>154</v>
      </c>
      <c r="B2" s="46"/>
      <c r="C2" s="47"/>
      <c r="D2" s="47"/>
      <c r="E2" s="52"/>
      <c r="H2" s="46"/>
      <c r="I2" s="46"/>
      <c r="J2" s="46"/>
      <c r="K2" s="46"/>
      <c r="L2" s="55"/>
      <c r="M2" s="56"/>
      <c r="N2" s="56"/>
      <c r="O2" s="57"/>
      <c r="P2" s="56"/>
      <c r="Q2" s="57"/>
      <c r="R2" s="46"/>
      <c r="S2" s="46"/>
      <c r="T2" s="46"/>
      <c r="U2" s="46"/>
    </row>
    <row r="3" spans="1:21" ht="15.75">
      <c r="A3" s="46" t="s">
        <v>77</v>
      </c>
      <c r="B3" s="46"/>
      <c r="C3" s="47"/>
      <c r="D3" s="47"/>
      <c r="E3" s="52"/>
      <c r="H3" s="46"/>
      <c r="I3" s="46"/>
      <c r="J3" s="46"/>
      <c r="K3" s="46"/>
      <c r="L3" s="55"/>
      <c r="M3" s="56"/>
      <c r="N3" s="56"/>
      <c r="O3" s="57"/>
      <c r="P3" s="56"/>
      <c r="Q3" s="57"/>
      <c r="R3" s="46"/>
      <c r="S3" s="46"/>
      <c r="T3" s="46"/>
      <c r="U3" s="46"/>
    </row>
    <row r="4" spans="1:21" ht="15.75">
      <c r="A4" s="46" t="s">
        <v>78</v>
      </c>
      <c r="B4" s="46"/>
      <c r="C4" s="47"/>
      <c r="D4" s="47"/>
      <c r="E4" s="52"/>
      <c r="H4" s="46"/>
      <c r="I4" s="46"/>
      <c r="J4" s="46"/>
      <c r="K4" s="46"/>
      <c r="L4" s="55"/>
      <c r="M4" s="56"/>
      <c r="N4" s="56"/>
      <c r="O4" s="57"/>
      <c r="P4" s="56"/>
      <c r="Q4" s="57"/>
      <c r="R4" s="46"/>
      <c r="S4" s="46"/>
      <c r="T4" s="46"/>
      <c r="U4" s="46"/>
    </row>
    <row r="5" spans="1:21" ht="15.75">
      <c r="A5" s="46" t="s">
        <v>79</v>
      </c>
      <c r="B5" s="46"/>
      <c r="C5" s="47"/>
      <c r="D5" s="47"/>
      <c r="E5" s="52"/>
      <c r="H5" s="46"/>
      <c r="I5" s="46"/>
      <c r="J5" s="46"/>
      <c r="K5" s="46"/>
      <c r="L5" s="55"/>
      <c r="M5" s="56"/>
      <c r="N5" s="56"/>
      <c r="O5" s="57"/>
      <c r="P5" s="56"/>
      <c r="Q5" s="57"/>
      <c r="R5" s="46"/>
      <c r="S5" s="46"/>
      <c r="T5" s="46"/>
      <c r="U5" s="46"/>
    </row>
    <row r="6" spans="1:21" ht="15.75">
      <c r="A6" s="46"/>
      <c r="B6" s="46"/>
      <c r="C6" s="47"/>
      <c r="D6" s="47"/>
      <c r="E6" s="52"/>
      <c r="H6" s="46"/>
      <c r="I6" s="46"/>
      <c r="J6" s="46"/>
      <c r="K6" s="46"/>
      <c r="L6" s="55"/>
      <c r="M6" s="56"/>
      <c r="N6" s="56"/>
      <c r="O6" s="57"/>
      <c r="P6" s="56"/>
      <c r="Q6" s="57"/>
      <c r="R6" s="46"/>
      <c r="S6" s="46"/>
      <c r="T6" s="46"/>
      <c r="U6" s="46"/>
    </row>
    <row r="7" spans="1:21" ht="15.75">
      <c r="A7" s="46"/>
      <c r="B7" s="46"/>
      <c r="C7" s="47"/>
      <c r="D7" s="47"/>
      <c r="E7" s="52"/>
      <c r="H7" s="46"/>
      <c r="I7" s="46"/>
      <c r="J7" s="46"/>
      <c r="K7" s="46"/>
      <c r="L7" s="55"/>
      <c r="M7" s="56"/>
      <c r="N7" s="56"/>
      <c r="O7" s="57"/>
      <c r="P7" s="56"/>
      <c r="Q7" s="57"/>
      <c r="R7" s="46"/>
      <c r="S7" s="46"/>
      <c r="T7" s="46"/>
      <c r="U7" s="46"/>
    </row>
    <row r="8" spans="1:21" ht="15.75">
      <c r="A8" s="73" t="s">
        <v>4</v>
      </c>
      <c r="B8" s="74"/>
      <c r="C8" s="75"/>
      <c r="D8" s="201" t="str">
        <f>+'PROFIL DIRI'!D3</f>
        <v>UNIVERSITAS ANDALAS</v>
      </c>
      <c r="E8" s="201"/>
      <c r="H8" s="46"/>
      <c r="I8" s="46"/>
      <c r="J8" s="46"/>
      <c r="K8" s="46"/>
      <c r="L8" s="55"/>
      <c r="M8" s="76"/>
      <c r="N8" s="76"/>
      <c r="O8" s="76"/>
      <c r="P8" s="56"/>
      <c r="Q8" s="57"/>
      <c r="R8" s="46"/>
      <c r="S8" s="46"/>
      <c r="T8" s="46"/>
      <c r="U8" s="46"/>
    </row>
    <row r="9" spans="1:21" ht="15.75">
      <c r="A9" s="73" t="s">
        <v>33</v>
      </c>
      <c r="B9" s="74"/>
      <c r="C9" s="75"/>
      <c r="D9" s="201" t="str">
        <f>+'PROFIL DIRI'!D5</f>
        <v>FMIPA</v>
      </c>
      <c r="E9" s="201"/>
      <c r="H9" s="46"/>
      <c r="I9" s="46"/>
      <c r="J9" s="46"/>
      <c r="K9" s="46"/>
      <c r="L9" s="55"/>
      <c r="M9" s="76"/>
      <c r="N9" s="76"/>
      <c r="O9" s="76"/>
      <c r="P9" s="56"/>
      <c r="Q9" s="57"/>
      <c r="R9" s="46"/>
      <c r="S9" s="46"/>
      <c r="T9" s="46"/>
      <c r="U9" s="46"/>
    </row>
    <row r="10" spans="1:21" ht="15.75">
      <c r="A10" s="73" t="s">
        <v>45</v>
      </c>
      <c r="B10" s="74"/>
      <c r="C10" s="75"/>
      <c r="D10" s="201" t="str">
        <f>+'PROFIL DIRI'!D6</f>
        <v>S3-Kimia</v>
      </c>
      <c r="E10" s="201"/>
      <c r="H10" s="46"/>
      <c r="I10" s="46"/>
      <c r="J10" s="46"/>
      <c r="K10" s="46"/>
      <c r="L10" s="55"/>
      <c r="M10" s="76"/>
      <c r="N10" s="76"/>
      <c r="O10" s="76"/>
      <c r="P10" s="56"/>
      <c r="Q10" s="57"/>
      <c r="R10" s="46"/>
      <c r="S10" s="46"/>
      <c r="T10" s="46"/>
      <c r="U10" s="46"/>
    </row>
    <row r="11" spans="1:21" ht="15.75">
      <c r="A11" s="73" t="s">
        <v>15</v>
      </c>
      <c r="B11" s="74"/>
      <c r="C11" s="75"/>
      <c r="D11" s="205">
        <v>2013</v>
      </c>
      <c r="E11" s="205"/>
      <c r="H11" s="46"/>
      <c r="I11" s="46"/>
      <c r="J11" s="46"/>
      <c r="K11" s="46"/>
      <c r="L11" s="55"/>
      <c r="M11" s="76"/>
      <c r="N11" s="76"/>
      <c r="O11" s="76"/>
      <c r="P11" s="56"/>
      <c r="Q11" s="57"/>
      <c r="R11" s="46"/>
      <c r="S11" s="46"/>
      <c r="T11" s="46"/>
      <c r="U11" s="46"/>
    </row>
    <row r="12" spans="1:21" ht="18.75" customHeight="1">
      <c r="A12" s="46"/>
      <c r="B12" s="46"/>
      <c r="C12" s="47"/>
      <c r="D12" s="45"/>
      <c r="E12" s="52"/>
      <c r="H12" s="46"/>
      <c r="I12" s="6"/>
      <c r="J12" s="6"/>
      <c r="K12" s="46"/>
      <c r="L12" s="55"/>
      <c r="M12" s="51"/>
      <c r="N12" s="50"/>
      <c r="O12" s="51"/>
      <c r="P12" s="50"/>
      <c r="Q12" s="51"/>
      <c r="R12" s="46"/>
      <c r="S12" s="46"/>
      <c r="T12" s="46"/>
      <c r="U12" s="46"/>
    </row>
    <row r="13" spans="1:21" s="85" customFormat="1" ht="35.25" customHeight="1">
      <c r="A13" s="79"/>
      <c r="B13" s="80" t="s">
        <v>66</v>
      </c>
      <c r="C13" s="81" t="s">
        <v>67</v>
      </c>
      <c r="D13" s="81" t="s">
        <v>155</v>
      </c>
      <c r="E13" s="53" t="s">
        <v>17</v>
      </c>
      <c r="F13" s="111" t="s">
        <v>5</v>
      </c>
      <c r="G13" s="111" t="s">
        <v>85</v>
      </c>
      <c r="H13" s="81" t="s">
        <v>16</v>
      </c>
      <c r="I13" s="81" t="s">
        <v>14</v>
      </c>
      <c r="J13" s="81" t="s">
        <v>13</v>
      </c>
      <c r="K13" s="98" t="s">
        <v>74</v>
      </c>
      <c r="L13" s="82"/>
      <c r="M13" s="83"/>
      <c r="N13" s="84"/>
      <c r="O13" s="83"/>
      <c r="P13" s="84"/>
      <c r="Q13" s="83"/>
    </row>
    <row r="14" spans="1:21" s="85" customFormat="1" ht="15.75">
      <c r="A14" s="86" t="s">
        <v>62</v>
      </c>
      <c r="C14" s="87"/>
      <c r="D14" s="87"/>
      <c r="E14" s="114"/>
      <c r="F14" s="91"/>
      <c r="G14" s="91"/>
      <c r="L14" s="82"/>
      <c r="M14" s="84"/>
      <c r="N14" s="84"/>
      <c r="O14" s="83"/>
      <c r="P14" s="84"/>
      <c r="Q14" s="83"/>
    </row>
    <row r="15" spans="1:21" s="90" customFormat="1" ht="16.5" customHeight="1">
      <c r="A15" s="88"/>
      <c r="B15" s="202" t="s">
        <v>89</v>
      </c>
      <c r="C15" s="202"/>
      <c r="D15" s="89"/>
      <c r="E15" s="115"/>
      <c r="F15" s="91"/>
      <c r="G15" s="91"/>
      <c r="L15" s="92"/>
      <c r="M15" s="93"/>
      <c r="N15" s="93"/>
      <c r="O15" s="94"/>
      <c r="P15" s="93"/>
      <c r="Q15" s="94"/>
    </row>
    <row r="16" spans="1:21" s="90" customFormat="1" ht="36" customHeight="1">
      <c r="A16" s="88"/>
      <c r="B16" s="86"/>
      <c r="C16" s="95" t="s">
        <v>151</v>
      </c>
      <c r="D16" s="96"/>
      <c r="E16" s="159">
        <v>4</v>
      </c>
      <c r="F16" s="112" t="str">
        <f>IF(E16=4,"Sangat baik",IF(E16=3,"Baik",IF(E16=2,"Perlu ditingkatkan",IF(E16=1,"Perbaikan",IF(E16=0,"Perbaikan mayor")))))</f>
        <v>Sangat baik</v>
      </c>
      <c r="G16" s="91"/>
      <c r="H16" s="177"/>
      <c r="I16" s="177"/>
      <c r="J16" s="177"/>
      <c r="L16" s="92"/>
      <c r="M16" s="93"/>
      <c r="N16" s="93"/>
      <c r="O16" s="94"/>
      <c r="P16" s="93"/>
      <c r="Q16" s="94"/>
    </row>
    <row r="17" spans="1:17" s="90" customFormat="1" ht="36" customHeight="1">
      <c r="A17" s="88"/>
      <c r="C17" s="100" t="s">
        <v>152</v>
      </c>
      <c r="D17" s="96"/>
      <c r="E17" s="54">
        <v>3</v>
      </c>
      <c r="F17" s="112" t="str">
        <f>IF(E17=4,"Sangat baik",IF(E17=3,"Baik",IF(E17=2,"Perlu ditingkatkan",IF(E17=1,"Perbaikan",IF(E17=0,"Perbaikan mayor")))))</f>
        <v>Baik</v>
      </c>
      <c r="G17" s="119"/>
      <c r="H17" s="177"/>
      <c r="I17" s="177"/>
      <c r="J17" s="177"/>
      <c r="L17" s="92"/>
      <c r="M17" s="93"/>
      <c r="N17" s="93"/>
      <c r="O17" s="94"/>
      <c r="P17" s="93"/>
      <c r="Q17" s="94"/>
    </row>
    <row r="18" spans="1:17" s="90" customFormat="1" ht="36.75" customHeight="1">
      <c r="A18" s="88"/>
      <c r="C18" s="95" t="s">
        <v>90</v>
      </c>
      <c r="D18" s="96"/>
      <c r="E18" s="54">
        <v>3</v>
      </c>
      <c r="F18" s="112" t="str">
        <f t="shared" ref="F18" si="0">IF(E18=4,"Sangat baik",IF(E18=3,"Baik",IF(E18=2,"Perlu ditingkatkan",IF(E18=1,"Perbaikan",IF(E18=0,"Perbaikan mayor")))))</f>
        <v>Baik</v>
      </c>
      <c r="G18" s="119"/>
      <c r="H18" s="177"/>
      <c r="I18" s="177"/>
      <c r="J18" s="177"/>
      <c r="L18" s="92"/>
      <c r="M18" s="93"/>
      <c r="N18" s="93"/>
      <c r="O18" s="94"/>
      <c r="P18" s="93"/>
      <c r="Q18" s="94"/>
    </row>
    <row r="19" spans="1:17" s="90" customFormat="1" ht="36.75" customHeight="1">
      <c r="A19" s="88"/>
      <c r="C19" s="95" t="s">
        <v>153</v>
      </c>
      <c r="D19" s="96"/>
      <c r="E19" s="54">
        <v>1</v>
      </c>
      <c r="F19" s="112" t="str">
        <f>IF(E19=4,"Sangat baik",IF(E19=3,"Baik",IF(E19=2,"Perlu ditingkatkan",IF(E19=1,"Perbaikan",IF(E19=0,"Perbaikan mayor")))))</f>
        <v>Perbaikan</v>
      </c>
      <c r="G19" s="119"/>
      <c r="H19" s="177"/>
      <c r="I19" s="177"/>
      <c r="J19" s="177"/>
      <c r="L19" s="92"/>
      <c r="M19" s="93"/>
      <c r="N19" s="93"/>
      <c r="O19" s="94"/>
      <c r="P19" s="93"/>
      <c r="Q19" s="94"/>
    </row>
    <row r="20" spans="1:17" s="90" customFormat="1">
      <c r="A20" s="88"/>
      <c r="C20" s="89"/>
      <c r="D20" s="89"/>
      <c r="E20" s="115"/>
      <c r="F20" s="89"/>
      <c r="G20" s="89"/>
      <c r="L20" s="92"/>
      <c r="M20" s="93"/>
      <c r="N20" s="93"/>
      <c r="O20" s="94"/>
      <c r="P20" s="93"/>
      <c r="Q20" s="94"/>
    </row>
    <row r="21" spans="1:17" s="90" customFormat="1" ht="15.75">
      <c r="A21" s="88"/>
      <c r="B21" s="86" t="s">
        <v>91</v>
      </c>
      <c r="C21" s="89"/>
      <c r="D21" s="89"/>
      <c r="E21" s="115"/>
      <c r="F21" s="89"/>
      <c r="G21" s="89"/>
      <c r="L21" s="92"/>
      <c r="M21" s="93"/>
      <c r="N21" s="93"/>
      <c r="O21" s="94"/>
      <c r="P21" s="93"/>
      <c r="Q21" s="94"/>
    </row>
    <row r="22" spans="1:17" s="90" customFormat="1" ht="36.75" customHeight="1">
      <c r="A22" s="88"/>
      <c r="C22" s="100" t="s">
        <v>92</v>
      </c>
      <c r="D22" s="97"/>
      <c r="E22" s="54">
        <v>3</v>
      </c>
      <c r="F22" s="112" t="str">
        <f>IF(E22=4,"Sangat baik",IF(E22=3,"Baik",IF(E22=2,"Perlu ditingkatkan",IF(E22=1,"Perbaikan",IF(E22=0,"Perbaikan mayor")))))</f>
        <v>Baik</v>
      </c>
      <c r="G22" s="119"/>
      <c r="H22" s="177"/>
      <c r="I22" s="177"/>
      <c r="J22" s="177"/>
      <c r="L22" s="92"/>
      <c r="M22" s="93"/>
      <c r="N22" s="93"/>
      <c r="O22" s="94"/>
      <c r="P22" s="93"/>
      <c r="Q22" s="94"/>
    </row>
    <row r="23" spans="1:17" s="90" customFormat="1" ht="35.25" customHeight="1">
      <c r="A23" s="88"/>
      <c r="C23" s="95" t="s">
        <v>93</v>
      </c>
      <c r="D23" s="97"/>
      <c r="E23" s="54">
        <v>1</v>
      </c>
      <c r="F23" s="112" t="str">
        <f t="shared" ref="F23:F26" si="1">IF(E23=4,"Sangat baik",IF(E23=3,"Baik",IF(E23=2,"Perlu ditingkatkan",IF(E23=1,"Perbaikan",IF(E23=0,"Perbaikan mayor")))))</f>
        <v>Perbaikan</v>
      </c>
      <c r="G23" s="119"/>
      <c r="H23" s="177"/>
      <c r="I23" s="177"/>
      <c r="J23" s="177"/>
      <c r="L23" s="92"/>
      <c r="M23" s="93"/>
      <c r="N23" s="93"/>
      <c r="O23" s="94"/>
      <c r="P23" s="93"/>
      <c r="Q23" s="94"/>
    </row>
    <row r="24" spans="1:17" s="90" customFormat="1" ht="36.75" customHeight="1">
      <c r="A24" s="88"/>
      <c r="C24" s="100" t="s">
        <v>94</v>
      </c>
      <c r="D24" s="97"/>
      <c r="E24" s="54" t="s">
        <v>80</v>
      </c>
      <c r="F24" s="112" t="b">
        <f t="shared" si="1"/>
        <v>0</v>
      </c>
      <c r="G24" s="119"/>
      <c r="H24" s="177"/>
      <c r="I24" s="177"/>
      <c r="J24" s="177"/>
      <c r="L24" s="92"/>
      <c r="M24" s="93"/>
      <c r="N24" s="93"/>
      <c r="O24" s="94"/>
      <c r="P24" s="93"/>
      <c r="Q24" s="94"/>
    </row>
    <row r="25" spans="1:17" s="90" customFormat="1" ht="36.75" customHeight="1">
      <c r="A25" s="88"/>
      <c r="C25" s="95" t="s">
        <v>95</v>
      </c>
      <c r="D25" s="97"/>
      <c r="E25" s="54">
        <v>1</v>
      </c>
      <c r="F25" s="112" t="str">
        <f t="shared" si="1"/>
        <v>Perbaikan</v>
      </c>
      <c r="G25" s="119"/>
      <c r="H25" s="177"/>
      <c r="I25" s="177"/>
      <c r="J25" s="177"/>
      <c r="L25" s="92"/>
      <c r="M25" s="93"/>
      <c r="N25" s="93"/>
      <c r="O25" s="94"/>
      <c r="P25" s="93"/>
      <c r="Q25" s="94"/>
    </row>
    <row r="26" spans="1:17" s="90" customFormat="1" ht="36.75" customHeight="1">
      <c r="A26" s="88"/>
      <c r="C26" s="100" t="s">
        <v>96</v>
      </c>
      <c r="D26" s="97"/>
      <c r="E26" s="54">
        <v>1</v>
      </c>
      <c r="F26" s="112" t="str">
        <f t="shared" si="1"/>
        <v>Perbaikan</v>
      </c>
      <c r="G26" s="119"/>
      <c r="H26" s="177"/>
      <c r="I26" s="177"/>
      <c r="J26" s="177"/>
      <c r="L26" s="92"/>
      <c r="M26" s="93"/>
      <c r="N26" s="93"/>
      <c r="O26" s="94"/>
      <c r="P26" s="93"/>
      <c r="Q26" s="94"/>
    </row>
    <row r="27" spans="1:17" s="103" customFormat="1" ht="15.75">
      <c r="A27" s="102"/>
      <c r="C27" s="104" t="s">
        <v>1</v>
      </c>
      <c r="D27" s="104"/>
      <c r="E27" s="116">
        <f>AVERAGE(E16:E26)</f>
        <v>2.125</v>
      </c>
      <c r="F27" s="113"/>
      <c r="G27" s="113">
        <f>SUM(E16:E26)</f>
        <v>17</v>
      </c>
      <c r="L27" s="105"/>
      <c r="M27" s="106"/>
      <c r="N27" s="106"/>
      <c r="O27" s="107"/>
      <c r="P27" s="106"/>
      <c r="Q27" s="107"/>
    </row>
    <row r="28" spans="1:17" s="85" customFormat="1" ht="15.75">
      <c r="A28" s="86"/>
      <c r="C28" s="87"/>
      <c r="D28" s="87"/>
      <c r="E28" s="52"/>
      <c r="F28" s="89"/>
      <c r="G28" s="89"/>
      <c r="L28" s="82"/>
      <c r="M28" s="84"/>
      <c r="N28" s="84"/>
      <c r="O28" s="83"/>
      <c r="P28" s="84"/>
      <c r="Q28" s="83"/>
    </row>
    <row r="29" spans="1:17" s="85" customFormat="1" ht="15.75">
      <c r="A29" s="86" t="s">
        <v>63</v>
      </c>
      <c r="C29" s="87"/>
      <c r="D29" s="87"/>
      <c r="E29" s="52"/>
      <c r="F29" s="89"/>
      <c r="G29" s="89"/>
      <c r="L29" s="82"/>
      <c r="M29" s="84"/>
      <c r="N29" s="84"/>
      <c r="O29" s="83"/>
      <c r="P29" s="84"/>
      <c r="Q29" s="83"/>
    </row>
    <row r="30" spans="1:17" s="85" customFormat="1" ht="15.75">
      <c r="A30" s="86"/>
      <c r="B30" s="86" t="s">
        <v>97</v>
      </c>
      <c r="C30" s="87"/>
      <c r="D30" s="87"/>
      <c r="E30" s="52"/>
      <c r="F30" s="89"/>
      <c r="G30" s="89"/>
      <c r="L30" s="82"/>
      <c r="M30" s="84"/>
      <c r="N30" s="84"/>
      <c r="O30" s="83"/>
      <c r="P30" s="84"/>
      <c r="Q30" s="83"/>
    </row>
    <row r="31" spans="1:17" s="85" customFormat="1" ht="36.75" customHeight="1">
      <c r="A31" s="86"/>
      <c r="C31" s="100" t="s">
        <v>98</v>
      </c>
      <c r="D31" s="97"/>
      <c r="E31" s="54">
        <v>3</v>
      </c>
      <c r="F31" s="143" t="str">
        <f>IF(E31=4,"Sangat baik",IF(E31=3,"Baik",IF(E31=2,"Perlu ditingkatkan",IF(E31=1,"Perbaikan",IF(E31=0,"Perbaikan mayor")))))</f>
        <v>Baik</v>
      </c>
      <c r="G31" s="144"/>
      <c r="H31" s="178"/>
      <c r="I31" s="178"/>
      <c r="J31" s="178"/>
      <c r="L31" s="82"/>
      <c r="M31" s="84"/>
      <c r="N31" s="84"/>
      <c r="O31" s="83"/>
      <c r="P31" s="84"/>
      <c r="Q31" s="83"/>
    </row>
    <row r="32" spans="1:17" s="85" customFormat="1" ht="39" customHeight="1">
      <c r="A32" s="86"/>
      <c r="C32" s="100" t="s">
        <v>156</v>
      </c>
      <c r="D32" s="97"/>
      <c r="E32" s="54" t="s">
        <v>76</v>
      </c>
      <c r="F32" s="143" t="b">
        <f>IF(E32=4,"Sangat baik",IF(E32=3,"Baik",IF(E32=2,"Perlu ditingkatkan",IF(E32=1,"Perbaikan",IF(E32=0,"Perbaikan mayor")))))</f>
        <v>0</v>
      </c>
      <c r="G32" s="144"/>
      <c r="H32" s="178"/>
      <c r="I32" s="178"/>
      <c r="J32" s="178"/>
      <c r="L32" s="82"/>
      <c r="M32" s="84"/>
      <c r="N32" s="84"/>
      <c r="O32" s="83"/>
      <c r="P32" s="84"/>
      <c r="Q32" s="83"/>
    </row>
    <row r="33" spans="1:17" s="85" customFormat="1" ht="36.75" customHeight="1">
      <c r="A33" s="86"/>
      <c r="C33" s="142" t="s">
        <v>157</v>
      </c>
      <c r="D33" s="97"/>
      <c r="E33" s="54">
        <v>0</v>
      </c>
      <c r="F33" s="143" t="str">
        <f t="shared" ref="F33:F34" si="2">IF(E33=4,"Sangat baik",IF(E33=3,"Baik",IF(E33=2,"Perlu ditingkatkan",IF(E33=1,"Perbaikan",IF(E33=0,"Perbaikan mayor")))))</f>
        <v>Perbaikan mayor</v>
      </c>
      <c r="G33" s="144"/>
      <c r="H33" s="178"/>
      <c r="I33" s="178"/>
      <c r="J33" s="178"/>
      <c r="L33" s="82"/>
      <c r="M33" s="84"/>
      <c r="N33" s="84"/>
      <c r="O33" s="83"/>
      <c r="P33" s="84"/>
      <c r="Q33" s="83"/>
    </row>
    <row r="34" spans="1:17" s="85" customFormat="1" ht="37.5" customHeight="1">
      <c r="A34" s="86"/>
      <c r="C34" s="142" t="s">
        <v>158</v>
      </c>
      <c r="D34" s="97"/>
      <c r="E34" s="54">
        <v>3</v>
      </c>
      <c r="F34" s="143" t="str">
        <f t="shared" si="2"/>
        <v>Baik</v>
      </c>
      <c r="G34" s="144"/>
      <c r="H34" s="178"/>
      <c r="I34" s="178"/>
      <c r="J34" s="178"/>
      <c r="L34" s="82"/>
      <c r="M34" s="84"/>
      <c r="N34" s="84"/>
      <c r="O34" s="83"/>
      <c r="P34" s="84"/>
      <c r="Q34" s="83"/>
    </row>
    <row r="35" spans="1:17" s="85" customFormat="1" ht="15.75">
      <c r="A35" s="86"/>
      <c r="C35" s="87"/>
      <c r="D35" s="87"/>
      <c r="E35" s="52"/>
      <c r="F35" s="89"/>
      <c r="G35" s="89"/>
      <c r="L35" s="82"/>
      <c r="M35" s="84"/>
      <c r="N35" s="84"/>
      <c r="O35" s="83"/>
      <c r="P35" s="84"/>
      <c r="Q35" s="83"/>
    </row>
    <row r="36" spans="1:17" s="85" customFormat="1" ht="15.75">
      <c r="A36" s="86"/>
      <c r="B36" s="86" t="s">
        <v>99</v>
      </c>
      <c r="C36" s="87"/>
      <c r="D36" s="87"/>
      <c r="E36" s="52"/>
      <c r="F36" s="89"/>
      <c r="G36" s="89"/>
      <c r="L36" s="82"/>
      <c r="M36" s="84"/>
      <c r="N36" s="84"/>
      <c r="O36" s="83"/>
      <c r="P36" s="84"/>
      <c r="Q36" s="83"/>
    </row>
    <row r="37" spans="1:17" s="85" customFormat="1" ht="36" customHeight="1">
      <c r="A37" s="86"/>
      <c r="B37" s="86"/>
      <c r="C37" s="108" t="s">
        <v>165</v>
      </c>
      <c r="D37" s="155"/>
      <c r="E37" s="54">
        <v>3</v>
      </c>
      <c r="F37" s="143" t="str">
        <f>IF(E37=4,"Sangat baik",IF(E37=3,"Baik",IF(E37=2,"Perlu ditingkatkan",IF(E37=1,"Perbaikan",IF(E37=0,"Perbaikan mayor")))))</f>
        <v>Baik</v>
      </c>
      <c r="G37" s="89"/>
      <c r="H37" s="178"/>
      <c r="I37" s="178"/>
      <c r="J37" s="178"/>
      <c r="L37" s="82"/>
      <c r="M37" s="84"/>
      <c r="N37" s="84"/>
      <c r="O37" s="83"/>
      <c r="P37" s="84"/>
      <c r="Q37" s="83"/>
    </row>
    <row r="38" spans="1:17" s="85" customFormat="1" ht="50.25" customHeight="1">
      <c r="A38" s="86"/>
      <c r="C38" s="95" t="s">
        <v>166</v>
      </c>
      <c r="D38" s="101"/>
      <c r="E38" s="54">
        <v>2</v>
      </c>
      <c r="F38" s="143" t="str">
        <f t="shared" ref="F38:F40" si="3">IF(E38=4,"Sangat baik",IF(E38=3,"Baik",IF(E38=2,"Perlu ditingkatkan",IF(E38=1,"Perbaikan",IF(E38=0,"Perbaikan mayor")))))</f>
        <v>Perlu ditingkatkan</v>
      </c>
      <c r="G38" s="144"/>
      <c r="H38" s="178"/>
      <c r="I38" s="178"/>
      <c r="J38" s="178"/>
      <c r="L38" s="82"/>
      <c r="M38" s="84"/>
      <c r="N38" s="84"/>
      <c r="O38" s="83"/>
      <c r="P38" s="84"/>
      <c r="Q38" s="83"/>
    </row>
    <row r="39" spans="1:17" s="85" customFormat="1" ht="49.5" customHeight="1">
      <c r="A39" s="86"/>
      <c r="C39" s="157" t="s">
        <v>168</v>
      </c>
      <c r="D39" s="101"/>
      <c r="E39" s="54" t="s">
        <v>76</v>
      </c>
      <c r="F39" s="143" t="b">
        <f t="shared" si="3"/>
        <v>0</v>
      </c>
      <c r="G39" s="144"/>
      <c r="H39" s="178"/>
      <c r="I39" s="178"/>
      <c r="J39" s="178"/>
      <c r="L39" s="82"/>
      <c r="M39" s="84"/>
      <c r="N39" s="84"/>
      <c r="O39" s="83"/>
      <c r="P39" s="84"/>
      <c r="Q39" s="83"/>
    </row>
    <row r="40" spans="1:17" s="85" customFormat="1" ht="48" customHeight="1">
      <c r="A40" s="86"/>
      <c r="C40" s="95" t="s">
        <v>167</v>
      </c>
      <c r="D40" s="101"/>
      <c r="E40" s="54">
        <v>3</v>
      </c>
      <c r="F40" s="143" t="str">
        <f t="shared" si="3"/>
        <v>Baik</v>
      </c>
      <c r="G40" s="144"/>
      <c r="H40" s="178"/>
      <c r="I40" s="178"/>
      <c r="J40" s="178"/>
      <c r="L40" s="82"/>
      <c r="M40" s="84"/>
      <c r="N40" s="84"/>
      <c r="O40" s="83"/>
      <c r="P40" s="84"/>
      <c r="Q40" s="83"/>
    </row>
    <row r="41" spans="1:17" s="85" customFormat="1" ht="15.75">
      <c r="A41" s="86"/>
      <c r="C41" s="87"/>
      <c r="D41" s="87"/>
      <c r="E41" s="52"/>
      <c r="F41" s="89"/>
      <c r="G41" s="89"/>
      <c r="L41" s="82"/>
      <c r="M41" s="84"/>
      <c r="N41" s="84"/>
      <c r="O41" s="83"/>
      <c r="P41" s="84"/>
      <c r="Q41" s="83"/>
    </row>
    <row r="42" spans="1:17" s="85" customFormat="1" ht="15.75">
      <c r="A42" s="86"/>
      <c r="B42" s="86" t="s">
        <v>100</v>
      </c>
      <c r="C42" s="87"/>
      <c r="D42" s="87"/>
      <c r="E42" s="52"/>
      <c r="F42" s="89"/>
      <c r="G42" s="89"/>
      <c r="L42" s="82"/>
      <c r="M42" s="84"/>
      <c r="N42" s="84"/>
      <c r="O42" s="83"/>
      <c r="P42" s="84"/>
      <c r="Q42" s="83"/>
    </row>
    <row r="43" spans="1:17" s="85" customFormat="1" ht="37.5" customHeight="1">
      <c r="A43" s="86"/>
      <c r="B43" s="86"/>
      <c r="C43" s="108" t="s">
        <v>159</v>
      </c>
      <c r="D43" s="101"/>
      <c r="E43" s="54">
        <v>3</v>
      </c>
      <c r="F43" s="112" t="str">
        <f t="shared" ref="F43:F44" si="4">IF(E43=4,"Sangat baik",IF(E43=3,"Baik",IF(E43=2,"Perlu ditingkatkan",IF(E43=1,"Perbaikan",IF(E43=0,"Perbaikan mayor")))))</f>
        <v>Baik</v>
      </c>
      <c r="G43" s="89"/>
      <c r="H43" s="178"/>
      <c r="I43" s="178"/>
      <c r="J43" s="178"/>
      <c r="L43" s="82"/>
      <c r="M43" s="84"/>
      <c r="N43" s="84"/>
      <c r="O43" s="83"/>
      <c r="P43" s="84"/>
      <c r="Q43" s="83"/>
    </row>
    <row r="44" spans="1:17" s="85" customFormat="1" ht="37.5" customHeight="1">
      <c r="A44" s="86"/>
      <c r="C44" s="100" t="s">
        <v>169</v>
      </c>
      <c r="D44" s="101"/>
      <c r="E44" s="54">
        <v>1</v>
      </c>
      <c r="F44" s="112" t="str">
        <f t="shared" si="4"/>
        <v>Perbaikan</v>
      </c>
      <c r="G44" s="119"/>
      <c r="H44" s="178"/>
      <c r="I44" s="178"/>
      <c r="J44" s="178"/>
      <c r="L44" s="82"/>
      <c r="M44" s="84"/>
      <c r="N44" s="84"/>
      <c r="O44" s="83"/>
      <c r="P44" s="84"/>
      <c r="Q44" s="83"/>
    </row>
    <row r="45" spans="1:17" s="103" customFormat="1" ht="15.75">
      <c r="A45" s="102"/>
      <c r="C45" s="104" t="s">
        <v>1</v>
      </c>
      <c r="D45" s="104"/>
      <c r="E45" s="116">
        <f>AVERAGE(E31:E44)</f>
        <v>2.25</v>
      </c>
      <c r="F45" s="113"/>
      <c r="G45" s="113">
        <f>SUM(E31:E44)</f>
        <v>18</v>
      </c>
      <c r="L45" s="105"/>
      <c r="M45" s="106"/>
      <c r="N45" s="106"/>
      <c r="O45" s="107"/>
      <c r="P45" s="106"/>
      <c r="Q45" s="107"/>
    </row>
    <row r="46" spans="1:17" s="85" customFormat="1" ht="15.75">
      <c r="A46" s="86"/>
      <c r="C46" s="87"/>
      <c r="D46" s="87"/>
      <c r="E46" s="52"/>
      <c r="F46" s="89"/>
      <c r="G46" s="89"/>
      <c r="L46" s="82"/>
      <c r="M46" s="84"/>
      <c r="N46" s="84"/>
      <c r="O46" s="83"/>
      <c r="P46" s="84"/>
      <c r="Q46" s="83"/>
    </row>
    <row r="47" spans="1:17" s="85" customFormat="1" ht="15.75">
      <c r="A47" s="86" t="s">
        <v>73</v>
      </c>
      <c r="C47" s="87"/>
      <c r="D47" s="87"/>
      <c r="E47" s="52"/>
      <c r="F47" s="89"/>
      <c r="G47" s="89"/>
      <c r="L47" s="82"/>
      <c r="M47" s="84"/>
      <c r="N47" s="84"/>
      <c r="O47" s="83"/>
      <c r="P47" s="84"/>
      <c r="Q47" s="83"/>
    </row>
    <row r="48" spans="1:17" s="85" customFormat="1" ht="15.75">
      <c r="A48" s="86"/>
      <c r="B48" s="86" t="s">
        <v>101</v>
      </c>
      <c r="C48" s="87"/>
      <c r="D48" s="87"/>
      <c r="E48" s="52"/>
      <c r="F48" s="89"/>
      <c r="G48" s="89"/>
      <c r="L48" s="82"/>
      <c r="M48" s="84"/>
      <c r="N48" s="84"/>
      <c r="O48" s="83"/>
      <c r="P48" s="84"/>
      <c r="Q48" s="83"/>
    </row>
    <row r="49" spans="1:17" s="90" customFormat="1" ht="48" customHeight="1">
      <c r="A49" s="88"/>
      <c r="C49" s="95" t="s">
        <v>160</v>
      </c>
      <c r="D49" s="97"/>
      <c r="E49" s="54">
        <v>1</v>
      </c>
      <c r="F49" s="112" t="str">
        <f t="shared" ref="F49:F64" si="5">IF(E49=4,"Sangat baik",IF(E49=3,"Baik",IF(E49=2,"Perlu ditingkatkan",IF(E49=1,"Perbaikan",IF(E49=0,"Perbaikan mayor")))))</f>
        <v>Perbaikan</v>
      </c>
      <c r="G49" s="119"/>
      <c r="H49" s="177"/>
      <c r="I49" s="177"/>
      <c r="J49" s="177"/>
      <c r="L49" s="92"/>
      <c r="M49" s="93"/>
      <c r="N49" s="93"/>
      <c r="O49" s="94"/>
      <c r="P49" s="93"/>
      <c r="Q49" s="94"/>
    </row>
    <row r="50" spans="1:17" s="90" customFormat="1" ht="36.75" customHeight="1">
      <c r="A50" s="88"/>
      <c r="C50" s="95" t="s">
        <v>174</v>
      </c>
      <c r="D50" s="97"/>
      <c r="E50" s="54">
        <v>1</v>
      </c>
      <c r="F50" s="112" t="str">
        <f t="shared" si="5"/>
        <v>Perbaikan</v>
      </c>
      <c r="G50" s="119"/>
      <c r="H50" s="177"/>
      <c r="I50" s="177"/>
      <c r="J50" s="177"/>
      <c r="L50" s="92"/>
      <c r="M50" s="93"/>
      <c r="N50" s="93"/>
      <c r="O50" s="94"/>
      <c r="P50" s="93"/>
      <c r="Q50" s="94"/>
    </row>
    <row r="51" spans="1:17" s="90" customFormat="1" ht="49.5" customHeight="1">
      <c r="A51" s="88"/>
      <c r="C51" s="95" t="s">
        <v>161</v>
      </c>
      <c r="D51" s="97"/>
      <c r="E51" s="54">
        <v>4</v>
      </c>
      <c r="F51" s="112" t="str">
        <f t="shared" si="5"/>
        <v>Sangat baik</v>
      </c>
      <c r="G51" s="119"/>
      <c r="H51" s="177"/>
      <c r="I51" s="177"/>
      <c r="J51" s="177"/>
      <c r="L51" s="92"/>
      <c r="M51" s="93"/>
      <c r="N51" s="93"/>
      <c r="O51" s="94"/>
      <c r="P51" s="93"/>
      <c r="Q51" s="94"/>
    </row>
    <row r="52" spans="1:17" s="90" customFormat="1" ht="22.5" customHeight="1">
      <c r="A52" s="88"/>
      <c r="C52" s="95" t="s">
        <v>162</v>
      </c>
      <c r="D52" s="97"/>
      <c r="E52" s="54">
        <v>2</v>
      </c>
      <c r="F52" s="112" t="str">
        <f t="shared" si="5"/>
        <v>Perlu ditingkatkan</v>
      </c>
      <c r="G52" s="119"/>
      <c r="H52" s="177"/>
      <c r="I52" s="177"/>
      <c r="J52" s="177"/>
      <c r="L52" s="92"/>
      <c r="M52" s="93"/>
      <c r="N52" s="93"/>
      <c r="O52" s="94"/>
      <c r="P52" s="93"/>
      <c r="Q52" s="94"/>
    </row>
    <row r="53" spans="1:17" s="90" customFormat="1" ht="48.75" customHeight="1">
      <c r="A53" s="88"/>
      <c r="C53" s="95" t="s">
        <v>175</v>
      </c>
      <c r="D53" s="97"/>
      <c r="E53" s="54">
        <v>2</v>
      </c>
      <c r="F53" s="112" t="str">
        <f t="shared" si="5"/>
        <v>Perlu ditingkatkan</v>
      </c>
      <c r="G53" s="119"/>
      <c r="H53" s="177"/>
      <c r="I53" s="177"/>
      <c r="J53" s="177"/>
      <c r="L53" s="92"/>
      <c r="M53" s="93"/>
      <c r="N53" s="93"/>
      <c r="O53" s="94"/>
      <c r="P53" s="93"/>
      <c r="Q53" s="94"/>
    </row>
    <row r="54" spans="1:17" s="90" customFormat="1" ht="61.5" customHeight="1">
      <c r="A54" s="88"/>
      <c r="C54" s="95" t="s">
        <v>176</v>
      </c>
      <c r="D54" s="97"/>
      <c r="E54" s="54">
        <v>4</v>
      </c>
      <c r="F54" s="112" t="str">
        <f t="shared" si="5"/>
        <v>Sangat baik</v>
      </c>
      <c r="G54" s="119"/>
      <c r="H54" s="177"/>
      <c r="I54" s="177"/>
      <c r="J54" s="177"/>
      <c r="L54" s="92"/>
      <c r="M54" s="93"/>
      <c r="N54" s="93"/>
      <c r="O54" s="94"/>
      <c r="P54" s="93"/>
      <c r="Q54" s="94"/>
    </row>
    <row r="55" spans="1:17" s="90" customFormat="1">
      <c r="A55" s="88"/>
      <c r="B55" s="203" t="s">
        <v>170</v>
      </c>
      <c r="C55" s="204"/>
      <c r="D55" s="176"/>
      <c r="E55" s="109"/>
      <c r="F55" s="173"/>
      <c r="G55" s="119"/>
      <c r="L55" s="92"/>
      <c r="M55" s="93"/>
      <c r="N55" s="93"/>
      <c r="O55" s="94"/>
      <c r="P55" s="93"/>
      <c r="Q55" s="94"/>
    </row>
    <row r="56" spans="1:17" s="90" customFormat="1">
      <c r="A56" s="88"/>
      <c r="B56" s="156"/>
      <c r="C56" s="109"/>
      <c r="D56" s="109"/>
      <c r="E56" s="109"/>
      <c r="F56" s="119"/>
      <c r="G56" s="119"/>
      <c r="L56" s="92"/>
      <c r="M56" s="93"/>
      <c r="N56" s="93"/>
      <c r="O56" s="94"/>
      <c r="P56" s="93"/>
      <c r="Q56" s="94"/>
    </row>
    <row r="57" spans="1:17" s="90" customFormat="1">
      <c r="A57" s="88"/>
      <c r="B57" s="203" t="s">
        <v>102</v>
      </c>
      <c r="C57" s="204"/>
      <c r="D57" s="175"/>
      <c r="E57" s="109"/>
      <c r="F57" s="174"/>
      <c r="G57" s="119"/>
      <c r="L57" s="92"/>
      <c r="M57" s="93"/>
      <c r="N57" s="93"/>
      <c r="O57" s="94"/>
      <c r="P57" s="93"/>
      <c r="Q57" s="94"/>
    </row>
    <row r="58" spans="1:17" s="90" customFormat="1" ht="36" customHeight="1">
      <c r="A58" s="88"/>
      <c r="B58" s="161"/>
      <c r="C58" s="100" t="s">
        <v>252</v>
      </c>
      <c r="D58" s="97"/>
      <c r="E58" s="54">
        <v>2</v>
      </c>
      <c r="F58" s="112" t="str">
        <f t="shared" ref="F58:F59" si="6">IF(E58=4,"Sangat baik",IF(E58=3,"Baik",IF(E58=2,"Perlu ditingkatkan",IF(E58=1,"Perbaikan",IF(E58=0,"Perbaikan mayor")))))</f>
        <v>Perlu ditingkatkan</v>
      </c>
      <c r="G58" s="119"/>
      <c r="H58" s="177"/>
      <c r="I58" s="177"/>
      <c r="J58" s="177"/>
      <c r="L58" s="92"/>
      <c r="M58" s="93"/>
      <c r="N58" s="93"/>
      <c r="O58" s="94"/>
      <c r="P58" s="93"/>
      <c r="Q58" s="94"/>
    </row>
    <row r="59" spans="1:17" s="90" customFormat="1" ht="35.25" customHeight="1">
      <c r="A59" s="88"/>
      <c r="B59" s="145"/>
      <c r="C59" s="95" t="s">
        <v>171</v>
      </c>
      <c r="D59" s="97"/>
      <c r="E59" s="54">
        <v>2</v>
      </c>
      <c r="F59" s="112" t="str">
        <f t="shared" si="6"/>
        <v>Perlu ditingkatkan</v>
      </c>
      <c r="G59" s="119"/>
      <c r="H59" s="177"/>
      <c r="I59" s="177"/>
      <c r="J59" s="177"/>
      <c r="L59" s="92"/>
      <c r="M59" s="93"/>
      <c r="N59" s="93"/>
      <c r="O59" s="94"/>
      <c r="P59" s="93"/>
      <c r="Q59" s="94"/>
    </row>
    <row r="60" spans="1:17" s="90" customFormat="1" ht="35.25" customHeight="1">
      <c r="A60" s="88"/>
      <c r="C60" s="162" t="s">
        <v>177</v>
      </c>
      <c r="D60" s="97"/>
      <c r="E60" s="54">
        <v>4</v>
      </c>
      <c r="F60" s="112" t="str">
        <f t="shared" si="5"/>
        <v>Sangat baik</v>
      </c>
      <c r="G60" s="119"/>
      <c r="H60" s="177"/>
      <c r="I60" s="177"/>
      <c r="J60" s="177"/>
      <c r="L60" s="92"/>
      <c r="M60" s="93"/>
      <c r="N60" s="93"/>
      <c r="O60" s="94"/>
      <c r="P60" s="93"/>
      <c r="Q60" s="94"/>
    </row>
    <row r="61" spans="1:17" s="90" customFormat="1" ht="36" customHeight="1">
      <c r="A61" s="88"/>
      <c r="C61" s="100" t="s">
        <v>178</v>
      </c>
      <c r="D61" s="97"/>
      <c r="E61" s="54">
        <v>2</v>
      </c>
      <c r="F61" s="112" t="str">
        <f t="shared" si="5"/>
        <v>Perlu ditingkatkan</v>
      </c>
      <c r="G61" s="119"/>
      <c r="H61" s="177"/>
      <c r="I61" s="177"/>
      <c r="J61" s="177"/>
      <c r="L61" s="92"/>
      <c r="M61" s="93"/>
      <c r="N61" s="93"/>
      <c r="O61" s="94"/>
      <c r="P61" s="93"/>
      <c r="Q61" s="94"/>
    </row>
    <row r="62" spans="1:17" s="90" customFormat="1" ht="49.5" customHeight="1">
      <c r="A62" s="88"/>
      <c r="C62" s="100" t="s">
        <v>179</v>
      </c>
      <c r="D62" s="97"/>
      <c r="E62" s="54">
        <v>1</v>
      </c>
      <c r="F62" s="112" t="str">
        <f t="shared" si="5"/>
        <v>Perbaikan</v>
      </c>
      <c r="G62" s="119"/>
      <c r="H62" s="177"/>
      <c r="I62" s="177"/>
      <c r="J62" s="177"/>
      <c r="L62" s="92"/>
      <c r="M62" s="93"/>
      <c r="N62" s="93"/>
      <c r="O62" s="94"/>
      <c r="P62" s="93"/>
      <c r="Q62" s="94"/>
    </row>
    <row r="63" spans="1:17" s="90" customFormat="1" ht="62.25" customHeight="1">
      <c r="A63" s="88"/>
      <c r="C63" s="100" t="s">
        <v>180</v>
      </c>
      <c r="D63" s="97"/>
      <c r="E63" s="54">
        <v>2</v>
      </c>
      <c r="F63" s="112" t="str">
        <f t="shared" si="5"/>
        <v>Perlu ditingkatkan</v>
      </c>
      <c r="G63" s="119"/>
      <c r="H63" s="177"/>
      <c r="I63" s="177"/>
      <c r="J63" s="177"/>
      <c r="L63" s="92"/>
      <c r="M63" s="93"/>
      <c r="N63" s="93"/>
      <c r="O63" s="94"/>
      <c r="P63" s="93"/>
      <c r="Q63" s="94"/>
    </row>
    <row r="64" spans="1:17" s="90" customFormat="1" ht="36" customHeight="1">
      <c r="A64" s="88"/>
      <c r="C64" s="100" t="s">
        <v>181</v>
      </c>
      <c r="D64" s="97"/>
      <c r="E64" s="54">
        <v>2</v>
      </c>
      <c r="F64" s="112" t="str">
        <f t="shared" si="5"/>
        <v>Perlu ditingkatkan</v>
      </c>
      <c r="G64" s="119"/>
      <c r="H64" s="177"/>
      <c r="I64" s="177"/>
      <c r="J64" s="177"/>
      <c r="L64" s="92"/>
      <c r="M64" s="93"/>
      <c r="N64" s="93"/>
      <c r="O64" s="94"/>
      <c r="P64" s="93"/>
      <c r="Q64" s="94"/>
    </row>
    <row r="65" spans="1:17" s="103" customFormat="1" ht="15.75">
      <c r="A65" s="102"/>
      <c r="C65" s="104" t="s">
        <v>1</v>
      </c>
      <c r="D65" s="104"/>
      <c r="E65" s="116">
        <f>AVERAGE(E49:E64)</f>
        <v>2.2307692307692308</v>
      </c>
      <c r="F65" s="113"/>
      <c r="G65" s="113">
        <f>SUM(E49:E64)</f>
        <v>29</v>
      </c>
      <c r="L65" s="105"/>
      <c r="M65" s="106"/>
      <c r="N65" s="106"/>
      <c r="O65" s="107"/>
      <c r="P65" s="106"/>
      <c r="Q65" s="107"/>
    </row>
    <row r="66" spans="1:17" s="85" customFormat="1" ht="15.75">
      <c r="A66" s="86"/>
      <c r="C66" s="87"/>
      <c r="D66" s="87"/>
      <c r="E66" s="52"/>
      <c r="F66" s="89"/>
      <c r="G66" s="89"/>
      <c r="L66" s="82"/>
      <c r="M66" s="84"/>
      <c r="N66" s="84"/>
      <c r="O66" s="83"/>
      <c r="P66" s="84"/>
      <c r="Q66" s="83"/>
    </row>
    <row r="67" spans="1:17" s="85" customFormat="1" ht="15.75">
      <c r="A67" s="86" t="s">
        <v>75</v>
      </c>
      <c r="C67" s="87"/>
      <c r="D67" s="87"/>
      <c r="E67" s="52"/>
      <c r="F67" s="89"/>
      <c r="G67" s="89"/>
      <c r="L67" s="82"/>
      <c r="M67" s="84"/>
      <c r="N67" s="84"/>
      <c r="O67" s="83"/>
      <c r="P67" s="84"/>
      <c r="Q67" s="83"/>
    </row>
    <row r="68" spans="1:17" s="85" customFormat="1" ht="15.75">
      <c r="A68" s="86"/>
      <c r="B68" s="86" t="s">
        <v>103</v>
      </c>
      <c r="C68" s="87"/>
      <c r="D68" s="87"/>
      <c r="E68" s="52"/>
      <c r="F68" s="89"/>
      <c r="G68" s="89"/>
      <c r="L68" s="82"/>
      <c r="M68" s="84"/>
      <c r="N68" s="84"/>
      <c r="O68" s="83"/>
      <c r="P68" s="84"/>
      <c r="Q68" s="83"/>
    </row>
    <row r="69" spans="1:17" s="85" customFormat="1" ht="37.5" customHeight="1">
      <c r="A69" s="86"/>
      <c r="C69" s="100" t="s">
        <v>182</v>
      </c>
      <c r="D69" s="101"/>
      <c r="E69" s="54">
        <v>4</v>
      </c>
      <c r="F69" s="112" t="str">
        <f t="shared" ref="F69:F72" si="7">IF(E69=4,"Sangat baik",IF(E69=3,"Baik",IF(E69=2,"Perlu ditingkatkan",IF(E69=1,"Perbaikan",IF(E69=0,"Perbaikan mayor")))))</f>
        <v>Sangat baik</v>
      </c>
      <c r="G69" s="119"/>
      <c r="H69" s="178"/>
      <c r="I69" s="178"/>
      <c r="J69" s="178"/>
      <c r="L69" s="82"/>
      <c r="M69" s="84"/>
      <c r="N69" s="84"/>
      <c r="O69" s="83"/>
      <c r="P69" s="84"/>
      <c r="Q69" s="83"/>
    </row>
    <row r="70" spans="1:17" s="85" customFormat="1" ht="36" customHeight="1">
      <c r="A70" s="86"/>
      <c r="C70" s="100" t="s">
        <v>183</v>
      </c>
      <c r="D70" s="101"/>
      <c r="E70" s="54">
        <v>1</v>
      </c>
      <c r="F70" s="112" t="str">
        <f t="shared" si="7"/>
        <v>Perbaikan</v>
      </c>
      <c r="G70" s="119"/>
      <c r="H70" s="178"/>
      <c r="I70" s="178"/>
      <c r="J70" s="178"/>
      <c r="L70" s="82"/>
      <c r="M70" s="84"/>
      <c r="N70" s="84"/>
      <c r="O70" s="83"/>
      <c r="P70" s="84"/>
      <c r="Q70" s="83"/>
    </row>
    <row r="71" spans="1:17" s="85" customFormat="1" ht="51" customHeight="1">
      <c r="A71" s="86"/>
      <c r="C71" s="100" t="s">
        <v>184</v>
      </c>
      <c r="D71" s="101"/>
      <c r="E71" s="54">
        <v>2</v>
      </c>
      <c r="F71" s="112" t="str">
        <f t="shared" si="7"/>
        <v>Perlu ditingkatkan</v>
      </c>
      <c r="G71" s="119"/>
      <c r="H71" s="178"/>
      <c r="I71" s="178"/>
      <c r="J71" s="178"/>
      <c r="L71" s="82"/>
      <c r="M71" s="84"/>
      <c r="N71" s="84"/>
      <c r="O71" s="83"/>
      <c r="P71" s="84"/>
      <c r="Q71" s="83"/>
    </row>
    <row r="72" spans="1:17" s="90" customFormat="1" ht="35.25" customHeight="1">
      <c r="A72" s="88"/>
      <c r="C72" s="95" t="s">
        <v>185</v>
      </c>
      <c r="D72" s="97"/>
      <c r="E72" s="54">
        <v>3</v>
      </c>
      <c r="F72" s="112" t="str">
        <f t="shared" si="7"/>
        <v>Baik</v>
      </c>
      <c r="G72" s="119"/>
      <c r="H72" s="177"/>
      <c r="I72" s="177"/>
      <c r="J72" s="177"/>
      <c r="L72" s="92"/>
      <c r="M72" s="93"/>
      <c r="N72" s="93"/>
      <c r="O72" s="94"/>
      <c r="P72" s="93"/>
      <c r="Q72" s="94"/>
    </row>
    <row r="73" spans="1:17" s="90" customFormat="1" ht="9" customHeight="1">
      <c r="A73" s="88"/>
      <c r="C73" s="109"/>
      <c r="D73" s="89"/>
      <c r="E73" s="117"/>
      <c r="F73" s="109"/>
      <c r="G73" s="109"/>
      <c r="L73" s="92"/>
      <c r="M73" s="93"/>
      <c r="N73" s="93"/>
      <c r="O73" s="94"/>
      <c r="P73" s="93"/>
      <c r="Q73" s="94"/>
    </row>
    <row r="74" spans="1:17" s="90" customFormat="1">
      <c r="A74" s="88"/>
      <c r="B74" s="88" t="s">
        <v>104</v>
      </c>
      <c r="C74" s="89"/>
      <c r="D74" s="89"/>
      <c r="E74" s="115"/>
      <c r="F74" s="89"/>
      <c r="G74" s="89"/>
      <c r="L74" s="92"/>
      <c r="M74" s="93"/>
      <c r="N74" s="93"/>
      <c r="O74" s="94"/>
      <c r="P74" s="93"/>
      <c r="Q74" s="94"/>
    </row>
    <row r="75" spans="1:17" s="90" customFormat="1" ht="36" customHeight="1">
      <c r="A75" s="88"/>
      <c r="C75" s="100" t="s">
        <v>186</v>
      </c>
      <c r="D75" s="97"/>
      <c r="E75" s="54">
        <v>1</v>
      </c>
      <c r="F75" s="112" t="str">
        <f t="shared" ref="F75:F77" si="8">IF(E75=4,"Sangat baik",IF(E75=3,"Baik",IF(E75=2,"Perlu ditingkatkan",IF(E75=1,"Perbaikan",IF(E75=0,"Perbaikan mayor")))))</f>
        <v>Perbaikan</v>
      </c>
      <c r="G75" s="119"/>
      <c r="H75" s="177"/>
      <c r="I75" s="177"/>
      <c r="J75" s="177"/>
      <c r="L75" s="92"/>
      <c r="M75" s="93"/>
      <c r="N75" s="93"/>
      <c r="O75" s="94"/>
      <c r="P75" s="93"/>
      <c r="Q75" s="94"/>
    </row>
    <row r="76" spans="1:17" s="90" customFormat="1" ht="36" customHeight="1">
      <c r="A76" s="88"/>
      <c r="C76" s="100" t="s">
        <v>187</v>
      </c>
      <c r="D76" s="97"/>
      <c r="E76" s="54">
        <v>3</v>
      </c>
      <c r="F76" s="112" t="str">
        <f t="shared" si="8"/>
        <v>Baik</v>
      </c>
      <c r="G76" s="119"/>
      <c r="H76" s="177"/>
      <c r="I76" s="177"/>
      <c r="J76" s="177"/>
      <c r="L76" s="92"/>
      <c r="M76" s="93"/>
      <c r="N76" s="93"/>
      <c r="O76" s="94"/>
      <c r="P76" s="93"/>
      <c r="Q76" s="94"/>
    </row>
    <row r="77" spans="1:17" s="90" customFormat="1" ht="36" customHeight="1">
      <c r="A77" s="88"/>
      <c r="C77" s="100" t="s">
        <v>188</v>
      </c>
      <c r="D77" s="97"/>
      <c r="E77" s="54"/>
      <c r="F77" s="112" t="str">
        <f t="shared" si="8"/>
        <v>Perbaikan mayor</v>
      </c>
      <c r="G77" s="119"/>
      <c r="H77" s="177"/>
      <c r="I77" s="177"/>
      <c r="J77" s="177"/>
      <c r="L77" s="92"/>
      <c r="M77" s="93"/>
      <c r="N77" s="93"/>
      <c r="O77" s="94"/>
      <c r="P77" s="93"/>
      <c r="Q77" s="94"/>
    </row>
    <row r="78" spans="1:17" s="90" customFormat="1" ht="9" customHeight="1">
      <c r="A78" s="88"/>
      <c r="C78" s="89"/>
      <c r="D78" s="89"/>
      <c r="E78" s="115"/>
      <c r="F78" s="89"/>
      <c r="G78" s="89"/>
      <c r="L78" s="92"/>
      <c r="M78" s="93"/>
      <c r="N78" s="93"/>
      <c r="O78" s="94"/>
      <c r="P78" s="93"/>
      <c r="Q78" s="94"/>
    </row>
    <row r="79" spans="1:17" s="90" customFormat="1">
      <c r="A79" s="88"/>
      <c r="B79" s="88" t="s">
        <v>105</v>
      </c>
      <c r="C79" s="89"/>
      <c r="D79" s="89"/>
      <c r="E79" s="115"/>
      <c r="F79" s="89"/>
      <c r="G79" s="89"/>
      <c r="L79" s="92"/>
      <c r="M79" s="93"/>
      <c r="N79" s="93"/>
      <c r="O79" s="94"/>
      <c r="P79" s="93"/>
      <c r="Q79" s="94"/>
    </row>
    <row r="80" spans="1:17" s="90" customFormat="1" ht="36" customHeight="1">
      <c r="A80" s="88"/>
      <c r="C80" s="100" t="s">
        <v>189</v>
      </c>
      <c r="D80" s="97"/>
      <c r="E80" s="54">
        <v>1</v>
      </c>
      <c r="F80" s="112" t="str">
        <f t="shared" ref="F80" si="9">IF(E80=4,"Sangat baik",IF(E80=3,"Baik",IF(E80=2,"Perlu ditingkatkan",IF(E80=1,"Perbaikan",IF(E80=0,"Perbaikan mayor")))))</f>
        <v>Perbaikan</v>
      </c>
      <c r="G80" s="119"/>
      <c r="H80" s="177"/>
      <c r="I80" s="177"/>
      <c r="J80" s="177"/>
      <c r="L80" s="92"/>
      <c r="M80" s="93"/>
      <c r="N80" s="93"/>
      <c r="O80" s="94"/>
      <c r="P80" s="93"/>
      <c r="Q80" s="94"/>
    </row>
    <row r="81" spans="1:17" s="103" customFormat="1" ht="15.75">
      <c r="A81" s="102"/>
      <c r="C81" s="104" t="s">
        <v>1</v>
      </c>
      <c r="D81" s="104"/>
      <c r="E81" s="116">
        <f>AVERAGE(E69:E80)</f>
        <v>2.1428571428571428</v>
      </c>
      <c r="F81" s="113"/>
      <c r="G81" s="113">
        <f>SUM(E69:E80)</f>
        <v>15</v>
      </c>
      <c r="L81" s="105"/>
      <c r="M81" s="106"/>
      <c r="N81" s="106"/>
      <c r="O81" s="107"/>
      <c r="P81" s="106"/>
      <c r="Q81" s="107"/>
    </row>
    <row r="82" spans="1:17" s="85" customFormat="1" ht="15.75">
      <c r="A82" s="86"/>
      <c r="C82" s="87"/>
      <c r="D82" s="87"/>
      <c r="E82" s="52"/>
      <c r="F82" s="89"/>
      <c r="G82" s="89"/>
      <c r="L82" s="82"/>
      <c r="M82" s="84"/>
      <c r="N82" s="84"/>
      <c r="O82" s="83"/>
      <c r="P82" s="84"/>
      <c r="Q82" s="83"/>
    </row>
    <row r="83" spans="1:17" s="85" customFormat="1" ht="15.75">
      <c r="A83" s="86" t="s">
        <v>64</v>
      </c>
      <c r="C83" s="87"/>
      <c r="D83" s="87"/>
      <c r="E83" s="52"/>
      <c r="F83" s="89"/>
      <c r="G83" s="89"/>
      <c r="L83" s="82"/>
      <c r="M83" s="84"/>
      <c r="N83" s="84"/>
      <c r="O83" s="83"/>
      <c r="P83" s="84"/>
      <c r="Q83" s="83"/>
    </row>
    <row r="84" spans="1:17" s="85" customFormat="1" ht="15.75">
      <c r="A84" s="86"/>
      <c r="B84" s="86" t="s">
        <v>106</v>
      </c>
      <c r="C84" s="87"/>
      <c r="D84" s="87"/>
      <c r="E84" s="52"/>
      <c r="F84" s="89"/>
      <c r="G84" s="89"/>
      <c r="L84" s="82"/>
      <c r="M84" s="84"/>
      <c r="N84" s="84"/>
      <c r="O84" s="83"/>
      <c r="P84" s="84"/>
      <c r="Q84" s="83"/>
    </row>
    <row r="85" spans="1:17" s="85" customFormat="1" ht="36" customHeight="1">
      <c r="A85" s="86"/>
      <c r="C85" s="77" t="s">
        <v>190</v>
      </c>
      <c r="D85" s="101"/>
      <c r="E85" s="54">
        <v>2</v>
      </c>
      <c r="F85" s="112" t="str">
        <f t="shared" ref="F85:F87" si="10">IF(E85=4,"Sangat baik",IF(E85=3,"Baik",IF(E85=2,"Perlu ditingkatkan",IF(E85=1,"Perbaikan",IF(E85=0,"Perbaikan mayor")))))</f>
        <v>Perlu ditingkatkan</v>
      </c>
      <c r="G85" s="119"/>
      <c r="H85" s="178"/>
      <c r="I85" s="178"/>
      <c r="J85" s="178"/>
      <c r="L85" s="82"/>
      <c r="M85" s="84"/>
      <c r="N85" s="84"/>
      <c r="O85" s="83"/>
      <c r="P85" s="84"/>
      <c r="Q85" s="83"/>
    </row>
    <row r="86" spans="1:17" s="85" customFormat="1" ht="36.75" customHeight="1">
      <c r="A86" s="86"/>
      <c r="C86" s="77" t="s">
        <v>191</v>
      </c>
      <c r="D86" s="101"/>
      <c r="E86" s="54">
        <v>1</v>
      </c>
      <c r="F86" s="112" t="str">
        <f t="shared" si="10"/>
        <v>Perbaikan</v>
      </c>
      <c r="G86" s="119"/>
      <c r="H86" s="178"/>
      <c r="I86" s="178"/>
      <c r="J86" s="178"/>
      <c r="L86" s="82"/>
      <c r="M86" s="84"/>
      <c r="N86" s="84"/>
      <c r="O86" s="83"/>
      <c r="P86" s="84"/>
      <c r="Q86" s="83"/>
    </row>
    <row r="87" spans="1:17" s="85" customFormat="1" ht="36" customHeight="1">
      <c r="A87" s="86"/>
      <c r="C87" s="77" t="s">
        <v>192</v>
      </c>
      <c r="D87" s="101"/>
      <c r="E87" s="54">
        <v>4</v>
      </c>
      <c r="F87" s="112" t="str">
        <f t="shared" si="10"/>
        <v>Sangat baik</v>
      </c>
      <c r="G87" s="119"/>
      <c r="H87" s="178"/>
      <c r="I87" s="178"/>
      <c r="J87" s="178"/>
      <c r="L87" s="82"/>
      <c r="M87" s="84"/>
      <c r="N87" s="84"/>
      <c r="O87" s="83"/>
      <c r="P87" s="84"/>
      <c r="Q87" s="83"/>
    </row>
    <row r="88" spans="1:17" s="103" customFormat="1" ht="15.75">
      <c r="A88" s="102"/>
      <c r="C88" s="104" t="s">
        <v>1</v>
      </c>
      <c r="D88" s="104"/>
      <c r="E88" s="116">
        <f>AVERAGE(E85:E87)</f>
        <v>2.3333333333333335</v>
      </c>
      <c r="F88" s="113"/>
      <c r="G88" s="113">
        <f>SUM(E85:E87)</f>
        <v>7</v>
      </c>
      <c r="L88" s="105"/>
      <c r="M88" s="106"/>
      <c r="N88" s="106"/>
      <c r="O88" s="107"/>
      <c r="P88" s="106"/>
      <c r="Q88" s="107"/>
    </row>
    <row r="89" spans="1:17" s="85" customFormat="1" ht="15.75">
      <c r="A89" s="86"/>
      <c r="C89" s="87"/>
      <c r="D89" s="87"/>
      <c r="E89" s="52"/>
      <c r="F89" s="89"/>
      <c r="G89" s="89"/>
      <c r="L89" s="82"/>
      <c r="M89" s="84"/>
      <c r="N89" s="84"/>
      <c r="O89" s="83"/>
      <c r="P89" s="84"/>
      <c r="Q89" s="83"/>
    </row>
    <row r="90" spans="1:17" s="85" customFormat="1" ht="15.75">
      <c r="A90" s="86" t="s">
        <v>65</v>
      </c>
      <c r="C90" s="87"/>
      <c r="D90" s="87"/>
      <c r="E90" s="52"/>
      <c r="F90" s="89"/>
      <c r="G90" s="89"/>
      <c r="L90" s="82"/>
      <c r="M90" s="84"/>
      <c r="N90" s="84"/>
      <c r="O90" s="83"/>
      <c r="P90" s="84"/>
      <c r="Q90" s="83"/>
    </row>
    <row r="91" spans="1:17" s="85" customFormat="1" ht="15.75">
      <c r="A91" s="86"/>
      <c r="B91" s="86" t="s">
        <v>107</v>
      </c>
      <c r="C91" s="87"/>
      <c r="D91" s="87"/>
      <c r="E91" s="52"/>
      <c r="F91" s="89"/>
      <c r="G91" s="89"/>
      <c r="L91" s="82"/>
      <c r="M91" s="84"/>
      <c r="N91" s="84"/>
      <c r="O91" s="83"/>
      <c r="P91" s="84"/>
      <c r="Q91" s="83"/>
    </row>
    <row r="92" spans="1:17" s="85" customFormat="1" ht="49.5" customHeight="1">
      <c r="A92" s="86"/>
      <c r="C92" s="100" t="s">
        <v>193</v>
      </c>
      <c r="D92" s="101"/>
      <c r="E92" s="54">
        <v>3</v>
      </c>
      <c r="F92" s="112" t="str">
        <f t="shared" ref="F92:F96" si="11">IF(E92=4,"Sangat baik",IF(E92=3,"Baik",IF(E92=2,"Perlu ditingkatkan",IF(E92=1,"Perbaikan",IF(E92=0,"Perbaikan mayor")))))</f>
        <v>Baik</v>
      </c>
      <c r="G92" s="119"/>
      <c r="H92" s="178"/>
      <c r="I92" s="178"/>
      <c r="J92" s="178"/>
      <c r="L92" s="82"/>
      <c r="M92" s="84"/>
      <c r="N92" s="84"/>
      <c r="O92" s="83"/>
      <c r="P92" s="84"/>
      <c r="Q92" s="83"/>
    </row>
    <row r="93" spans="1:17" s="85" customFormat="1" ht="35.25" customHeight="1">
      <c r="A93" s="86"/>
      <c r="C93" s="100" t="s">
        <v>194</v>
      </c>
      <c r="D93" s="101"/>
      <c r="E93" s="54">
        <v>2</v>
      </c>
      <c r="F93" s="112" t="str">
        <f t="shared" si="11"/>
        <v>Perlu ditingkatkan</v>
      </c>
      <c r="G93" s="119"/>
      <c r="H93" s="178"/>
      <c r="I93" s="178"/>
      <c r="J93" s="178"/>
      <c r="L93" s="82"/>
      <c r="M93" s="84"/>
      <c r="N93" s="84"/>
      <c r="O93" s="83"/>
      <c r="P93" s="84"/>
      <c r="Q93" s="83"/>
    </row>
    <row r="94" spans="1:17" s="85" customFormat="1" ht="54.75" customHeight="1">
      <c r="A94" s="86"/>
      <c r="C94" s="100" t="s">
        <v>195</v>
      </c>
      <c r="D94" s="101"/>
      <c r="E94" s="54">
        <v>4</v>
      </c>
      <c r="F94" s="112" t="str">
        <f t="shared" si="11"/>
        <v>Sangat baik</v>
      </c>
      <c r="G94" s="119"/>
      <c r="H94" s="178"/>
      <c r="I94" s="178"/>
      <c r="J94" s="178"/>
      <c r="L94" s="82"/>
      <c r="M94" s="84"/>
      <c r="N94" s="84"/>
      <c r="O94" s="83"/>
      <c r="P94" s="84"/>
      <c r="Q94" s="83"/>
    </row>
    <row r="95" spans="1:17" s="85" customFormat="1" ht="39" customHeight="1">
      <c r="A95" s="86"/>
      <c r="C95" s="100" t="s">
        <v>196</v>
      </c>
      <c r="D95" s="101"/>
      <c r="E95" s="54">
        <v>3</v>
      </c>
      <c r="F95" s="112" t="str">
        <f t="shared" si="11"/>
        <v>Baik</v>
      </c>
      <c r="G95" s="119"/>
      <c r="H95" s="178"/>
      <c r="I95" s="178"/>
      <c r="J95" s="178"/>
      <c r="L95" s="82"/>
      <c r="M95" s="84"/>
      <c r="N95" s="84"/>
      <c r="O95" s="83"/>
      <c r="P95" s="84"/>
      <c r="Q95" s="83"/>
    </row>
    <row r="96" spans="1:17" s="85" customFormat="1" ht="39" customHeight="1">
      <c r="A96" s="86"/>
      <c r="C96" s="100" t="s">
        <v>197</v>
      </c>
      <c r="D96" s="101"/>
      <c r="E96" s="54">
        <v>1</v>
      </c>
      <c r="F96" s="112" t="str">
        <f t="shared" si="11"/>
        <v>Perbaikan</v>
      </c>
      <c r="G96" s="119"/>
      <c r="H96" s="178"/>
      <c r="I96" s="178"/>
      <c r="J96" s="178"/>
      <c r="L96" s="82"/>
      <c r="M96" s="84"/>
      <c r="N96" s="84"/>
      <c r="O96" s="83"/>
      <c r="P96" s="84"/>
      <c r="Q96" s="83"/>
    </row>
    <row r="97" spans="1:17" s="85" customFormat="1" ht="15.75">
      <c r="A97" s="86"/>
      <c r="C97" s="87"/>
      <c r="D97" s="87"/>
      <c r="E97" s="52"/>
      <c r="F97" s="89"/>
      <c r="G97" s="89"/>
      <c r="L97" s="82"/>
      <c r="M97" s="84"/>
      <c r="N97" s="84"/>
      <c r="O97" s="83"/>
      <c r="P97" s="84"/>
      <c r="Q97" s="83"/>
    </row>
    <row r="98" spans="1:17" s="85" customFormat="1" ht="15.75">
      <c r="A98" s="86"/>
      <c r="B98" s="86" t="s">
        <v>108</v>
      </c>
      <c r="C98" s="87"/>
      <c r="D98" s="87"/>
      <c r="E98" s="52"/>
      <c r="F98" s="89"/>
      <c r="G98" s="89"/>
      <c r="L98" s="82"/>
      <c r="M98" s="84"/>
      <c r="N98" s="84"/>
      <c r="O98" s="83"/>
      <c r="P98" s="84"/>
      <c r="Q98" s="83"/>
    </row>
    <row r="99" spans="1:17" s="85" customFormat="1" ht="81.75" customHeight="1">
      <c r="A99" s="86"/>
      <c r="C99" s="157" t="s">
        <v>198</v>
      </c>
      <c r="D99" s="101"/>
      <c r="E99" s="54">
        <v>2</v>
      </c>
      <c r="F99" s="112" t="str">
        <f t="shared" ref="F99" si="12">IF(E99=4,"Sangat baik",IF(E99=3,"Baik",IF(E99=2,"Perlu ditingkatkan",IF(E99=1,"Perbaikan",IF(E99=0,"Perbaikan mayor")))))</f>
        <v>Perlu ditingkatkan</v>
      </c>
      <c r="G99" s="119"/>
      <c r="H99" s="178"/>
      <c r="I99" s="178"/>
      <c r="J99" s="178"/>
      <c r="L99" s="82"/>
      <c r="M99" s="84"/>
      <c r="N99" s="84"/>
      <c r="O99" s="83"/>
      <c r="P99" s="84"/>
      <c r="Q99" s="83"/>
    </row>
    <row r="100" spans="1:17" s="85" customFormat="1" ht="15.75">
      <c r="A100" s="86"/>
      <c r="C100" s="87"/>
      <c r="D100" s="87"/>
      <c r="E100" s="52"/>
      <c r="F100" s="89"/>
      <c r="G100" s="89"/>
      <c r="L100" s="82"/>
      <c r="M100" s="84"/>
      <c r="N100" s="84"/>
      <c r="O100" s="83"/>
      <c r="P100" s="84"/>
      <c r="Q100" s="83"/>
    </row>
    <row r="101" spans="1:17" s="85" customFormat="1" ht="15.75">
      <c r="A101" s="86"/>
      <c r="B101" s="86" t="s">
        <v>109</v>
      </c>
      <c r="C101" s="87"/>
      <c r="D101" s="87"/>
      <c r="E101" s="52"/>
      <c r="F101" s="89"/>
      <c r="G101" s="89"/>
      <c r="L101" s="82"/>
      <c r="M101" s="84"/>
      <c r="N101" s="84"/>
      <c r="O101" s="83"/>
      <c r="P101" s="84"/>
      <c r="Q101" s="83"/>
    </row>
    <row r="102" spans="1:17" s="85" customFormat="1" ht="39.75" customHeight="1">
      <c r="A102" s="86"/>
      <c r="C102" s="157" t="s">
        <v>199</v>
      </c>
      <c r="D102" s="101"/>
      <c r="E102" s="54">
        <v>2</v>
      </c>
      <c r="F102" s="112" t="str">
        <f t="shared" ref="F102" si="13">IF(E102=4,"Sangat baik",IF(E102=3,"Baik",IF(E102=2,"Perlu ditingkatkan",IF(E102=1,"Perbaikan",IF(E102=0,"Perbaikan mayor")))))</f>
        <v>Perlu ditingkatkan</v>
      </c>
      <c r="G102" s="119"/>
      <c r="H102" s="178"/>
      <c r="I102" s="178"/>
      <c r="J102" s="178"/>
      <c r="L102" s="82"/>
      <c r="M102" s="84"/>
      <c r="N102" s="84"/>
      <c r="O102" s="83"/>
      <c r="P102" s="84"/>
      <c r="Q102" s="83"/>
    </row>
    <row r="103" spans="1:17" s="103" customFormat="1" ht="15.75">
      <c r="A103" s="102"/>
      <c r="C103" s="104" t="s">
        <v>1</v>
      </c>
      <c r="D103" s="104"/>
      <c r="E103" s="116">
        <f>AVERAGE(E92:E102)</f>
        <v>2.4285714285714284</v>
      </c>
      <c r="F103" s="113"/>
      <c r="G103" s="113">
        <f>SUM(E92:E102)</f>
        <v>17</v>
      </c>
      <c r="L103" s="105"/>
      <c r="M103" s="106"/>
      <c r="N103" s="106"/>
      <c r="O103" s="107"/>
      <c r="P103" s="106"/>
      <c r="Q103" s="107"/>
    </row>
    <row r="104" spans="1:17" s="85" customFormat="1" ht="15.75">
      <c r="A104" s="86"/>
      <c r="C104" s="87"/>
      <c r="D104" s="87"/>
      <c r="E104" s="52"/>
      <c r="F104" s="89"/>
      <c r="G104" s="89"/>
      <c r="L104" s="82"/>
      <c r="M104" s="84"/>
      <c r="N104" s="84"/>
      <c r="O104" s="83"/>
      <c r="P104" s="84"/>
      <c r="Q104" s="83"/>
    </row>
    <row r="105" spans="1:17" s="85" customFormat="1" ht="15.75">
      <c r="A105" s="86" t="s">
        <v>81</v>
      </c>
      <c r="C105" s="87"/>
      <c r="D105" s="87"/>
      <c r="E105" s="52"/>
      <c r="F105" s="89"/>
      <c r="G105" s="89"/>
      <c r="L105" s="82"/>
      <c r="M105" s="84"/>
      <c r="N105" s="84"/>
      <c r="O105" s="83"/>
      <c r="P105" s="84"/>
      <c r="Q105" s="83"/>
    </row>
    <row r="106" spans="1:17" s="85" customFormat="1" ht="15.75">
      <c r="A106" s="86"/>
      <c r="B106" s="86" t="s">
        <v>110</v>
      </c>
      <c r="C106" s="87"/>
      <c r="D106" s="87"/>
      <c r="E106" s="52"/>
      <c r="F106" s="89"/>
      <c r="G106" s="89"/>
      <c r="L106" s="82"/>
      <c r="M106" s="84"/>
      <c r="N106" s="84"/>
      <c r="O106" s="83"/>
      <c r="P106" s="84"/>
      <c r="Q106" s="83"/>
    </row>
    <row r="107" spans="1:17" s="85" customFormat="1" ht="37.5" customHeight="1">
      <c r="A107" s="86"/>
      <c r="C107" s="78" t="s">
        <v>200</v>
      </c>
      <c r="D107" s="101"/>
      <c r="E107" s="54">
        <v>1</v>
      </c>
      <c r="F107" s="112" t="str">
        <f t="shared" ref="F107:F110" si="14">IF(E107=4,"Sangat baik",IF(E107=3,"Baik",IF(E107=2,"Perlu ditingkatkan",IF(E107=1,"Perbaikan",IF(E107=0,"Perbaikan mayor")))))</f>
        <v>Perbaikan</v>
      </c>
      <c r="G107" s="119"/>
      <c r="H107" s="178"/>
      <c r="I107" s="178"/>
      <c r="J107" s="178"/>
      <c r="L107" s="82"/>
      <c r="M107" s="84"/>
      <c r="N107" s="84"/>
      <c r="O107" s="83"/>
      <c r="P107" s="84"/>
      <c r="Q107" s="83"/>
    </row>
    <row r="108" spans="1:17" s="85" customFormat="1" ht="36" customHeight="1">
      <c r="A108" s="86"/>
      <c r="C108" s="95" t="s">
        <v>201</v>
      </c>
      <c r="D108" s="101"/>
      <c r="E108" s="54">
        <v>2</v>
      </c>
      <c r="F108" s="112" t="str">
        <f t="shared" si="14"/>
        <v>Perlu ditingkatkan</v>
      </c>
      <c r="G108" s="119"/>
      <c r="H108" s="178"/>
      <c r="I108" s="178"/>
      <c r="J108" s="178"/>
      <c r="L108" s="82"/>
      <c r="M108" s="84"/>
      <c r="N108" s="84"/>
      <c r="O108" s="83"/>
      <c r="P108" s="84"/>
      <c r="Q108" s="83"/>
    </row>
    <row r="109" spans="1:17" s="85" customFormat="1" ht="36.75" customHeight="1">
      <c r="A109" s="86"/>
      <c r="C109" s="95" t="s">
        <v>202</v>
      </c>
      <c r="D109" s="101"/>
      <c r="E109" s="54">
        <v>3</v>
      </c>
      <c r="F109" s="112" t="str">
        <f t="shared" si="14"/>
        <v>Baik</v>
      </c>
      <c r="G109" s="119"/>
      <c r="H109" s="178"/>
      <c r="I109" s="178"/>
      <c r="J109" s="178"/>
      <c r="L109" s="82"/>
      <c r="M109" s="84"/>
      <c r="N109" s="84"/>
      <c r="O109" s="83"/>
      <c r="P109" s="84"/>
      <c r="Q109" s="83"/>
    </row>
    <row r="110" spans="1:17" s="85" customFormat="1" ht="36" customHeight="1">
      <c r="A110" s="86"/>
      <c r="C110" s="95" t="s">
        <v>203</v>
      </c>
      <c r="D110" s="101"/>
      <c r="E110" s="54">
        <v>3</v>
      </c>
      <c r="F110" s="112" t="str">
        <f t="shared" si="14"/>
        <v>Baik</v>
      </c>
      <c r="G110" s="119"/>
      <c r="H110" s="178"/>
      <c r="I110" s="178"/>
      <c r="J110" s="178"/>
      <c r="L110" s="82"/>
      <c r="M110" s="84"/>
      <c r="N110" s="84"/>
      <c r="O110" s="83"/>
      <c r="P110" s="84"/>
      <c r="Q110" s="83"/>
    </row>
    <row r="111" spans="1:17" s="85" customFormat="1" ht="15.75">
      <c r="A111" s="86"/>
      <c r="C111" s="109"/>
      <c r="D111" s="12"/>
      <c r="E111" s="114"/>
      <c r="F111" s="109"/>
      <c r="G111" s="109"/>
      <c r="L111" s="82"/>
      <c r="M111" s="84"/>
      <c r="N111" s="84"/>
      <c r="O111" s="83"/>
      <c r="P111" s="84"/>
      <c r="Q111" s="83"/>
    </row>
    <row r="112" spans="1:17" s="85" customFormat="1" ht="15.75">
      <c r="A112" s="86"/>
      <c r="B112" s="86" t="s">
        <v>173</v>
      </c>
      <c r="C112" s="87"/>
      <c r="D112" s="87"/>
      <c r="E112" s="52"/>
      <c r="F112" s="89"/>
      <c r="G112" s="89"/>
      <c r="L112" s="82"/>
      <c r="M112" s="84"/>
      <c r="N112" s="84"/>
      <c r="O112" s="83"/>
      <c r="P112" s="84"/>
      <c r="Q112" s="83"/>
    </row>
    <row r="113" spans="1:17" s="85" customFormat="1" ht="15.75">
      <c r="A113" s="86"/>
      <c r="C113" s="87"/>
      <c r="D113" s="87"/>
      <c r="E113" s="52"/>
      <c r="F113" s="89"/>
      <c r="G113" s="89"/>
      <c r="L113" s="82"/>
      <c r="M113" s="84"/>
      <c r="N113" s="84"/>
      <c r="O113" s="83"/>
      <c r="P113" s="84"/>
      <c r="Q113" s="83"/>
    </row>
    <row r="114" spans="1:17" s="85" customFormat="1" ht="15.75">
      <c r="A114" s="86"/>
      <c r="B114" s="86" t="s">
        <v>111</v>
      </c>
      <c r="C114" s="87"/>
      <c r="D114" s="87"/>
      <c r="E114" s="52"/>
      <c r="F114" s="89"/>
      <c r="G114" s="89"/>
      <c r="L114" s="82"/>
      <c r="M114" s="84"/>
      <c r="N114" s="84"/>
      <c r="O114" s="83"/>
      <c r="P114" s="84"/>
      <c r="Q114" s="83"/>
    </row>
    <row r="115" spans="1:17" s="85" customFormat="1" ht="35.25" customHeight="1">
      <c r="A115" s="86"/>
      <c r="C115" s="100" t="s">
        <v>204</v>
      </c>
      <c r="D115" s="101"/>
      <c r="E115" s="54">
        <v>2</v>
      </c>
      <c r="F115" s="112" t="str">
        <f t="shared" ref="F115:F117" si="15">IF(E115=4,"Sangat baik",IF(E115=3,"Baik",IF(E115=2,"Perlu ditingkatkan",IF(E115=1,"Perbaikan",IF(E115=0,"Perbaikan mayor")))))</f>
        <v>Perlu ditingkatkan</v>
      </c>
      <c r="G115" s="119"/>
      <c r="H115" s="178"/>
      <c r="I115" s="178"/>
      <c r="J115" s="178"/>
      <c r="L115" s="82"/>
      <c r="M115" s="84"/>
      <c r="N115" s="84"/>
      <c r="O115" s="83"/>
      <c r="P115" s="84"/>
      <c r="Q115" s="83"/>
    </row>
    <row r="116" spans="1:17" s="85" customFormat="1" ht="36" customHeight="1">
      <c r="A116" s="86"/>
      <c r="C116" s="95" t="s">
        <v>205</v>
      </c>
      <c r="D116" s="101"/>
      <c r="E116" s="54">
        <v>1</v>
      </c>
      <c r="F116" s="112" t="str">
        <f t="shared" si="15"/>
        <v>Perbaikan</v>
      </c>
      <c r="G116" s="119"/>
      <c r="H116" s="178"/>
      <c r="I116" s="178"/>
      <c r="J116" s="178"/>
      <c r="L116" s="82"/>
      <c r="M116" s="84"/>
      <c r="N116" s="84"/>
      <c r="O116" s="83"/>
      <c r="P116" s="84"/>
      <c r="Q116" s="83"/>
    </row>
    <row r="117" spans="1:17" s="85" customFormat="1" ht="36" customHeight="1">
      <c r="A117" s="86"/>
      <c r="C117" s="95" t="s">
        <v>206</v>
      </c>
      <c r="D117" s="101"/>
      <c r="E117" s="54">
        <v>1</v>
      </c>
      <c r="F117" s="112" t="str">
        <f t="shared" si="15"/>
        <v>Perbaikan</v>
      </c>
      <c r="G117" s="119"/>
      <c r="H117" s="178"/>
      <c r="I117" s="178"/>
      <c r="J117" s="178"/>
      <c r="L117" s="82"/>
      <c r="M117" s="84"/>
      <c r="N117" s="84"/>
      <c r="O117" s="83"/>
      <c r="P117" s="84"/>
      <c r="Q117" s="83"/>
    </row>
    <row r="118" spans="1:17" s="103" customFormat="1" ht="15.75">
      <c r="A118" s="102"/>
      <c r="C118" s="123" t="s">
        <v>1</v>
      </c>
      <c r="D118" s="120"/>
      <c r="E118" s="121">
        <f>AVERAGE(E107:E117)</f>
        <v>1.8571428571428572</v>
      </c>
      <c r="F118" s="122"/>
      <c r="G118" s="122">
        <f>SUM(E107:E117)</f>
        <v>13</v>
      </c>
      <c r="L118" s="105"/>
      <c r="M118" s="106"/>
      <c r="N118" s="106"/>
      <c r="O118" s="107"/>
      <c r="P118" s="106"/>
      <c r="Q118" s="107"/>
    </row>
    <row r="119" spans="1:17" s="85" customFormat="1" ht="15.75">
      <c r="A119" s="86"/>
      <c r="C119" s="87"/>
      <c r="D119" s="87"/>
      <c r="E119" s="52"/>
      <c r="F119" s="89"/>
      <c r="G119" s="89"/>
      <c r="L119" s="82"/>
      <c r="M119" s="84"/>
      <c r="N119" s="84"/>
      <c r="O119" s="83"/>
      <c r="P119" s="84"/>
      <c r="Q119" s="83"/>
    </row>
    <row r="120" spans="1:17" s="85" customFormat="1" ht="15.75">
      <c r="A120" s="86" t="s">
        <v>82</v>
      </c>
      <c r="C120" s="87"/>
      <c r="D120" s="87"/>
      <c r="E120" s="52"/>
      <c r="F120" s="89"/>
      <c r="G120" s="89"/>
      <c r="L120" s="82"/>
      <c r="M120" s="84"/>
      <c r="N120" s="84"/>
      <c r="O120" s="83"/>
      <c r="P120" s="84"/>
      <c r="Q120" s="83"/>
    </row>
    <row r="121" spans="1:17" s="85" customFormat="1" ht="12.75" customHeight="1">
      <c r="A121" s="86"/>
      <c r="C121" s="87"/>
      <c r="D121" s="87"/>
      <c r="E121" s="52"/>
      <c r="F121" s="89"/>
      <c r="G121" s="89"/>
      <c r="L121" s="82"/>
      <c r="M121" s="84"/>
      <c r="N121" s="84"/>
      <c r="O121" s="83"/>
      <c r="P121" s="84"/>
      <c r="Q121" s="83"/>
    </row>
    <row r="122" spans="1:17" s="85" customFormat="1" ht="12.75" customHeight="1">
      <c r="A122" s="86"/>
      <c r="B122" s="86" t="s">
        <v>112</v>
      </c>
      <c r="C122" s="87"/>
      <c r="D122" s="87"/>
      <c r="E122" s="52"/>
      <c r="F122" s="89"/>
      <c r="G122" s="89"/>
      <c r="L122" s="82"/>
      <c r="M122" s="84"/>
      <c r="N122" s="84"/>
      <c r="O122" s="83"/>
      <c r="P122" s="84"/>
      <c r="Q122" s="83"/>
    </row>
    <row r="123" spans="1:17" s="85" customFormat="1" ht="12.75" customHeight="1">
      <c r="A123" s="86"/>
      <c r="C123" s="87"/>
      <c r="D123" s="87"/>
      <c r="E123" s="52"/>
      <c r="F123" s="89"/>
      <c r="G123" s="89"/>
      <c r="L123" s="82"/>
      <c r="M123" s="84"/>
      <c r="N123" s="84"/>
      <c r="O123" s="83"/>
      <c r="P123" s="84"/>
      <c r="Q123" s="83"/>
    </row>
    <row r="124" spans="1:17" s="85" customFormat="1" ht="15.75">
      <c r="A124" s="86"/>
      <c r="B124" s="86" t="s">
        <v>113</v>
      </c>
      <c r="C124" s="87"/>
      <c r="D124" s="87"/>
      <c r="E124" s="52"/>
      <c r="F124" s="89"/>
      <c r="G124" s="89"/>
      <c r="L124" s="82"/>
      <c r="M124" s="84"/>
      <c r="N124" s="84"/>
      <c r="O124" s="83"/>
      <c r="P124" s="84"/>
      <c r="Q124" s="83"/>
    </row>
    <row r="125" spans="1:17" s="85" customFormat="1" ht="51" customHeight="1">
      <c r="A125" s="86"/>
      <c r="C125" s="78" t="s">
        <v>207</v>
      </c>
      <c r="D125" s="101"/>
      <c r="E125" s="54">
        <v>4</v>
      </c>
      <c r="F125" s="112" t="str">
        <f t="shared" ref="F125" si="16">IF(E125=4,"Sangat baik",IF(E125=3,"Baik",IF(E125=2,"Perlu ditingkatkan",IF(E125=1,"Perbaikan",IF(E125=0,"Perbaikan mayor")))))</f>
        <v>Sangat baik</v>
      </c>
      <c r="G125" s="119"/>
      <c r="H125" s="178"/>
      <c r="I125" s="178"/>
      <c r="J125" s="178"/>
      <c r="L125" s="82"/>
      <c r="M125" s="84"/>
      <c r="N125" s="84"/>
      <c r="O125" s="83"/>
      <c r="P125" s="84"/>
      <c r="Q125" s="83"/>
    </row>
    <row r="126" spans="1:17" s="85" customFormat="1" ht="12" customHeight="1">
      <c r="A126" s="86"/>
      <c r="C126" s="12"/>
      <c r="D126" s="12"/>
      <c r="E126" s="114"/>
      <c r="F126" s="109"/>
      <c r="G126" s="109"/>
      <c r="L126" s="82"/>
      <c r="M126" s="84"/>
      <c r="N126" s="84"/>
      <c r="O126" s="83"/>
      <c r="P126" s="84"/>
      <c r="Q126" s="83"/>
    </row>
    <row r="127" spans="1:17" s="85" customFormat="1" ht="15.75">
      <c r="A127" s="86"/>
      <c r="B127" s="86" t="s">
        <v>114</v>
      </c>
      <c r="C127" s="87"/>
      <c r="D127" s="87"/>
      <c r="E127" s="52"/>
      <c r="F127" s="89"/>
      <c r="G127" s="89"/>
      <c r="L127" s="82"/>
      <c r="M127" s="84"/>
      <c r="N127" s="84"/>
      <c r="O127" s="83"/>
      <c r="P127" s="84"/>
      <c r="Q127" s="83"/>
    </row>
    <row r="128" spans="1:17" s="85" customFormat="1" ht="56.25" customHeight="1">
      <c r="A128" s="86"/>
      <c r="C128" s="108" t="s">
        <v>208</v>
      </c>
      <c r="D128" s="101"/>
      <c r="E128" s="54">
        <v>4</v>
      </c>
      <c r="F128" s="112" t="str">
        <f t="shared" ref="F128:F135" si="17">IF(E128=4,"Sangat baik",IF(E128=3,"Baik",IF(E128=2,"Perlu ditingkatkan",IF(E128=1,"Perbaikan",IF(E128=0,"Perbaikan mayor")))))</f>
        <v>Sangat baik</v>
      </c>
      <c r="G128" s="119"/>
      <c r="H128" s="178"/>
      <c r="I128" s="178"/>
      <c r="J128" s="178"/>
      <c r="L128" s="82"/>
      <c r="M128" s="84"/>
      <c r="N128" s="84"/>
      <c r="O128" s="83"/>
      <c r="P128" s="84"/>
      <c r="Q128" s="83"/>
    </row>
    <row r="129" spans="1:17" s="85" customFormat="1" ht="36.75" customHeight="1">
      <c r="A129" s="86"/>
      <c r="C129" s="108" t="s">
        <v>209</v>
      </c>
      <c r="D129" s="101"/>
      <c r="E129" s="54">
        <v>1</v>
      </c>
      <c r="F129" s="112" t="str">
        <f t="shared" si="17"/>
        <v>Perbaikan</v>
      </c>
      <c r="G129" s="119"/>
      <c r="H129" s="178"/>
      <c r="I129" s="178"/>
      <c r="J129" s="178"/>
      <c r="L129" s="82"/>
      <c r="M129" s="84"/>
      <c r="N129" s="84"/>
      <c r="O129" s="83"/>
      <c r="P129" s="84"/>
      <c r="Q129" s="83"/>
    </row>
    <row r="130" spans="1:17" s="85" customFormat="1" ht="66" customHeight="1">
      <c r="A130" s="86"/>
      <c r="C130" s="108" t="s">
        <v>210</v>
      </c>
      <c r="D130" s="101"/>
      <c r="E130" s="54">
        <v>2</v>
      </c>
      <c r="F130" s="112" t="str">
        <f t="shared" si="17"/>
        <v>Perlu ditingkatkan</v>
      </c>
      <c r="G130" s="119"/>
      <c r="H130" s="178"/>
      <c r="I130" s="178"/>
      <c r="J130" s="178"/>
      <c r="L130" s="82"/>
      <c r="M130" s="84"/>
      <c r="N130" s="84"/>
      <c r="O130" s="83"/>
      <c r="P130" s="84"/>
      <c r="Q130" s="83"/>
    </row>
    <row r="131" spans="1:17" s="85" customFormat="1" ht="66.75" customHeight="1">
      <c r="A131" s="86"/>
      <c r="C131" s="108" t="s">
        <v>211</v>
      </c>
      <c r="D131" s="101"/>
      <c r="E131" s="54">
        <v>2</v>
      </c>
      <c r="F131" s="112" t="str">
        <f t="shared" si="17"/>
        <v>Perlu ditingkatkan</v>
      </c>
      <c r="G131" s="119"/>
      <c r="H131" s="178"/>
      <c r="I131" s="178"/>
      <c r="J131" s="178"/>
      <c r="L131" s="82"/>
      <c r="M131" s="84"/>
      <c r="N131" s="84"/>
      <c r="O131" s="83"/>
      <c r="P131" s="84"/>
      <c r="Q131" s="83"/>
    </row>
    <row r="132" spans="1:17" s="85" customFormat="1" ht="48.75" customHeight="1">
      <c r="A132" s="86"/>
      <c r="C132" s="108" t="s">
        <v>212</v>
      </c>
      <c r="D132" s="101"/>
      <c r="E132" s="54">
        <v>2</v>
      </c>
      <c r="F132" s="112" t="str">
        <f t="shared" si="17"/>
        <v>Perlu ditingkatkan</v>
      </c>
      <c r="G132" s="119"/>
      <c r="H132" s="178"/>
      <c r="I132" s="178"/>
      <c r="J132" s="178"/>
      <c r="L132" s="82"/>
      <c r="M132" s="84"/>
      <c r="N132" s="84"/>
      <c r="O132" s="83"/>
      <c r="P132" s="84"/>
      <c r="Q132" s="83"/>
    </row>
    <row r="133" spans="1:17" s="85" customFormat="1" ht="66.75" customHeight="1">
      <c r="A133" s="86"/>
      <c r="C133" s="108" t="s">
        <v>213</v>
      </c>
      <c r="D133" s="101"/>
      <c r="E133" s="54">
        <v>0</v>
      </c>
      <c r="F133" s="112" t="str">
        <f t="shared" si="17"/>
        <v>Perbaikan mayor</v>
      </c>
      <c r="G133" s="119"/>
      <c r="H133" s="178"/>
      <c r="I133" s="178"/>
      <c r="J133" s="178"/>
      <c r="L133" s="82"/>
      <c r="M133" s="84"/>
      <c r="N133" s="84"/>
      <c r="O133" s="83"/>
      <c r="P133" s="84"/>
      <c r="Q133" s="83"/>
    </row>
    <row r="134" spans="1:17" s="85" customFormat="1" ht="36" customHeight="1">
      <c r="A134" s="86"/>
      <c r="C134" s="108" t="s">
        <v>214</v>
      </c>
      <c r="D134" s="101"/>
      <c r="E134" s="54">
        <v>1</v>
      </c>
      <c r="F134" s="112" t="str">
        <f t="shared" si="17"/>
        <v>Perbaikan</v>
      </c>
      <c r="G134" s="119"/>
      <c r="H134" s="178"/>
      <c r="I134" s="178"/>
      <c r="J134" s="178"/>
      <c r="L134" s="82"/>
      <c r="M134" s="84"/>
      <c r="N134" s="84"/>
      <c r="O134" s="83"/>
      <c r="P134" s="84"/>
      <c r="Q134" s="83"/>
    </row>
    <row r="135" spans="1:17" s="85" customFormat="1" ht="66" customHeight="1">
      <c r="A135" s="86"/>
      <c r="C135" s="108" t="s">
        <v>215</v>
      </c>
      <c r="D135" s="101"/>
      <c r="E135" s="54">
        <v>2</v>
      </c>
      <c r="F135" s="112" t="str">
        <f t="shared" si="17"/>
        <v>Perlu ditingkatkan</v>
      </c>
      <c r="G135" s="119"/>
      <c r="H135" s="178"/>
      <c r="I135" s="178"/>
      <c r="J135" s="178"/>
      <c r="L135" s="82"/>
      <c r="M135" s="84"/>
      <c r="N135" s="84"/>
      <c r="O135" s="83"/>
      <c r="P135" s="84"/>
      <c r="Q135" s="83"/>
    </row>
    <row r="136" spans="1:17" s="85" customFormat="1" ht="15.75">
      <c r="A136" s="86"/>
      <c r="C136" s="12"/>
      <c r="D136" s="12"/>
      <c r="E136" s="114"/>
      <c r="F136" s="109"/>
      <c r="G136" s="109"/>
      <c r="L136" s="82"/>
      <c r="M136" s="84"/>
      <c r="N136" s="84"/>
      <c r="O136" s="83"/>
      <c r="P136" s="84"/>
      <c r="Q136" s="83"/>
    </row>
    <row r="137" spans="1:17" s="85" customFormat="1" ht="15.75">
      <c r="A137" s="86"/>
      <c r="B137" s="86" t="s">
        <v>115</v>
      </c>
      <c r="C137" s="12"/>
      <c r="D137" s="12"/>
      <c r="E137" s="114"/>
      <c r="F137" s="109"/>
      <c r="G137" s="109"/>
      <c r="L137" s="82"/>
      <c r="M137" s="84"/>
      <c r="N137" s="84"/>
      <c r="O137" s="83"/>
      <c r="P137" s="84"/>
      <c r="Q137" s="83"/>
    </row>
    <row r="138" spans="1:17" s="85" customFormat="1" ht="15.75">
      <c r="A138" s="86"/>
      <c r="C138" s="12"/>
      <c r="D138" s="12"/>
      <c r="E138" s="114"/>
      <c r="F138" s="109"/>
      <c r="G138" s="109"/>
      <c r="L138" s="82"/>
      <c r="M138" s="84"/>
      <c r="N138" s="84"/>
      <c r="O138" s="83"/>
      <c r="P138" s="84"/>
      <c r="Q138" s="83"/>
    </row>
    <row r="139" spans="1:17" s="85" customFormat="1" ht="15.75">
      <c r="A139" s="86"/>
      <c r="B139" s="86" t="s">
        <v>116</v>
      </c>
      <c r="C139" s="12"/>
      <c r="D139" s="12"/>
      <c r="E139" s="114"/>
      <c r="F139" s="109"/>
      <c r="G139" s="109"/>
      <c r="L139" s="82"/>
      <c r="M139" s="84"/>
      <c r="N139" s="84"/>
      <c r="O139" s="83"/>
      <c r="P139" s="84"/>
      <c r="Q139" s="83"/>
    </row>
    <row r="140" spans="1:17" s="85" customFormat="1" ht="15.75">
      <c r="A140" s="86"/>
      <c r="C140" s="12"/>
      <c r="D140" s="12"/>
      <c r="E140" s="114"/>
      <c r="F140" s="109"/>
      <c r="G140" s="109"/>
      <c r="L140" s="82"/>
      <c r="M140" s="84"/>
      <c r="N140" s="84"/>
      <c r="O140" s="83"/>
      <c r="P140" s="84"/>
      <c r="Q140" s="83"/>
    </row>
    <row r="141" spans="1:17" s="85" customFormat="1" ht="15.75">
      <c r="A141" s="86"/>
      <c r="B141" s="86" t="s">
        <v>117</v>
      </c>
      <c r="C141" s="87"/>
      <c r="D141" s="87"/>
      <c r="E141" s="52"/>
      <c r="F141" s="89"/>
      <c r="G141" s="89"/>
      <c r="L141" s="82"/>
      <c r="M141" s="84"/>
      <c r="N141" s="84"/>
      <c r="O141" s="83"/>
      <c r="P141" s="84"/>
      <c r="Q141" s="83"/>
    </row>
    <row r="142" spans="1:17" s="85" customFormat="1" ht="53.25" customHeight="1">
      <c r="A142" s="86"/>
      <c r="C142" s="108" t="s">
        <v>216</v>
      </c>
      <c r="D142" s="101"/>
      <c r="E142" s="54">
        <v>1</v>
      </c>
      <c r="F142" s="112" t="str">
        <f t="shared" ref="F142" si="18">IF(E142=4,"Sangat baik",IF(E142=3,"Baik",IF(E142=2,"Perlu ditingkatkan",IF(E142=1,"Perbaikan",IF(E142=0,"Perbaikan mayor")))))</f>
        <v>Perbaikan</v>
      </c>
      <c r="G142" s="119"/>
      <c r="H142" s="178"/>
      <c r="I142" s="178"/>
      <c r="J142" s="178"/>
      <c r="L142" s="82"/>
      <c r="M142" s="84"/>
      <c r="N142" s="84"/>
      <c r="O142" s="83"/>
      <c r="P142" s="84"/>
      <c r="Q142" s="83"/>
    </row>
    <row r="143" spans="1:17" s="85" customFormat="1" ht="15.75">
      <c r="A143" s="86"/>
      <c r="C143" s="87"/>
      <c r="D143" s="87"/>
      <c r="E143" s="52"/>
      <c r="F143" s="89"/>
      <c r="G143" s="89"/>
      <c r="L143" s="82"/>
      <c r="M143" s="84"/>
      <c r="N143" s="84"/>
      <c r="O143" s="83"/>
      <c r="P143" s="84"/>
      <c r="Q143" s="83"/>
    </row>
    <row r="144" spans="1:17" s="85" customFormat="1" ht="15.75">
      <c r="A144" s="86"/>
      <c r="B144" s="86" t="s">
        <v>118</v>
      </c>
      <c r="C144" s="87"/>
      <c r="D144" s="87"/>
      <c r="E144" s="52"/>
      <c r="F144" s="89"/>
      <c r="G144" s="89"/>
      <c r="L144" s="82"/>
      <c r="M144" s="84"/>
      <c r="N144" s="84"/>
      <c r="O144" s="83"/>
      <c r="P144" s="84"/>
      <c r="Q144" s="83"/>
    </row>
    <row r="145" spans="1:17" s="85" customFormat="1" ht="39.75" customHeight="1">
      <c r="A145" s="86"/>
      <c r="B145" s="86"/>
      <c r="C145" s="108" t="s">
        <v>217</v>
      </c>
      <c r="D145" s="101"/>
      <c r="E145" s="54">
        <v>1</v>
      </c>
      <c r="F145" s="112" t="str">
        <f t="shared" ref="F145:F146" si="19">IF(E145=4,"Sangat baik",IF(E145=3,"Baik",IF(E145=2,"Perlu ditingkatkan",IF(E145=1,"Perbaikan",IF(E145=0,"Perbaikan mayor")))))</f>
        <v>Perbaikan</v>
      </c>
      <c r="G145" s="89"/>
      <c r="H145" s="178"/>
      <c r="I145" s="178"/>
      <c r="J145" s="178"/>
      <c r="L145" s="82"/>
      <c r="M145" s="84"/>
      <c r="N145" s="84"/>
      <c r="O145" s="83"/>
      <c r="P145" s="84"/>
      <c r="Q145" s="83"/>
    </row>
    <row r="146" spans="1:17" s="85" customFormat="1" ht="39.75" customHeight="1">
      <c r="A146" s="86"/>
      <c r="C146" s="108" t="s">
        <v>218</v>
      </c>
      <c r="D146" s="101"/>
      <c r="E146" s="54">
        <v>2</v>
      </c>
      <c r="F146" s="112" t="str">
        <f t="shared" si="19"/>
        <v>Perlu ditingkatkan</v>
      </c>
      <c r="G146" s="119"/>
      <c r="H146" s="178"/>
      <c r="I146" s="178"/>
      <c r="J146" s="178"/>
      <c r="L146" s="82"/>
      <c r="M146" s="84"/>
      <c r="N146" s="84"/>
      <c r="O146" s="83"/>
      <c r="P146" s="84"/>
      <c r="Q146" s="83"/>
    </row>
    <row r="147" spans="1:17" s="85" customFormat="1" ht="20.25" customHeight="1">
      <c r="A147" s="86"/>
      <c r="C147" s="12"/>
      <c r="D147" s="163"/>
      <c r="E147" s="163"/>
      <c r="F147" s="119"/>
      <c r="G147" s="119"/>
      <c r="L147" s="82"/>
      <c r="M147" s="84"/>
      <c r="N147" s="84"/>
      <c r="O147" s="83"/>
      <c r="P147" s="84"/>
      <c r="Q147" s="83"/>
    </row>
    <row r="148" spans="1:17" s="85" customFormat="1" ht="22.5" customHeight="1">
      <c r="A148" s="86"/>
      <c r="B148" s="86" t="s">
        <v>119</v>
      </c>
      <c r="C148" s="12"/>
      <c r="D148" s="163"/>
      <c r="E148" s="163"/>
      <c r="F148" s="119"/>
      <c r="G148" s="119"/>
      <c r="L148" s="82"/>
      <c r="M148" s="84"/>
      <c r="N148" s="84"/>
      <c r="O148" s="83"/>
      <c r="P148" s="84"/>
      <c r="Q148" s="83"/>
    </row>
    <row r="149" spans="1:17" s="103" customFormat="1" ht="15.75">
      <c r="A149" s="102"/>
      <c r="C149" s="120" t="s">
        <v>1</v>
      </c>
      <c r="D149" s="120"/>
      <c r="E149" s="121">
        <f>AVERAGE(E125:E146)</f>
        <v>1.8333333333333333</v>
      </c>
      <c r="F149" s="122"/>
      <c r="G149" s="122">
        <f>SUM(E125:E146)</f>
        <v>22</v>
      </c>
      <c r="L149" s="105"/>
      <c r="M149" s="106"/>
      <c r="N149" s="106"/>
      <c r="O149" s="107"/>
      <c r="P149" s="106"/>
      <c r="Q149" s="107"/>
    </row>
    <row r="150" spans="1:17" s="85" customFormat="1" ht="15.75">
      <c r="A150" s="86"/>
      <c r="C150" s="87"/>
      <c r="D150" s="87"/>
      <c r="E150" s="52"/>
      <c r="F150" s="89"/>
      <c r="G150" s="89"/>
      <c r="L150" s="82"/>
      <c r="M150" s="84"/>
      <c r="N150" s="84"/>
      <c r="O150" s="83"/>
      <c r="P150" s="84"/>
      <c r="Q150" s="83"/>
    </row>
    <row r="151" spans="1:17" s="85" customFormat="1" ht="15.75">
      <c r="A151" s="86" t="s">
        <v>83</v>
      </c>
      <c r="C151" s="87"/>
      <c r="D151" s="87"/>
      <c r="E151" s="52"/>
      <c r="F151" s="89"/>
      <c r="G151" s="89"/>
      <c r="L151" s="82"/>
      <c r="M151" s="84"/>
      <c r="N151" s="84"/>
      <c r="O151" s="83"/>
      <c r="P151" s="84"/>
      <c r="Q151" s="83"/>
    </row>
    <row r="152" spans="1:17" s="85" customFormat="1" ht="15.75">
      <c r="A152" s="86"/>
      <c r="B152" s="86" t="s">
        <v>120</v>
      </c>
      <c r="C152" s="87"/>
      <c r="D152" s="87"/>
      <c r="E152" s="52"/>
      <c r="F152" s="89"/>
      <c r="G152" s="89"/>
      <c r="L152" s="82"/>
      <c r="M152" s="84"/>
      <c r="N152" s="84"/>
      <c r="O152" s="83"/>
      <c r="P152" s="84"/>
      <c r="Q152" s="83"/>
    </row>
    <row r="153" spans="1:17" s="85" customFormat="1" ht="80.25" customHeight="1">
      <c r="A153" s="86"/>
      <c r="C153" s="108" t="s">
        <v>219</v>
      </c>
      <c r="D153" s="101"/>
      <c r="E153" s="54">
        <v>1</v>
      </c>
      <c r="F153" s="112" t="str">
        <f t="shared" ref="F153:F155" si="20">IF(E153=4,"Sangat baik",IF(E153=3,"Baik",IF(E153=2,"Perlu ditingkatkan",IF(E153=1,"Perbaikan",IF(E153=0,"Perbaikan mayor")))))</f>
        <v>Perbaikan</v>
      </c>
      <c r="G153" s="119"/>
      <c r="H153" s="178"/>
      <c r="I153" s="178"/>
      <c r="J153" s="178"/>
      <c r="L153" s="82"/>
      <c r="M153" s="84"/>
      <c r="N153" s="84"/>
      <c r="O153" s="83"/>
      <c r="P153" s="84"/>
      <c r="Q153" s="83"/>
    </row>
    <row r="154" spans="1:17" s="85" customFormat="1" ht="37.5" customHeight="1">
      <c r="A154" s="86"/>
      <c r="C154" s="108" t="s">
        <v>220</v>
      </c>
      <c r="D154" s="101"/>
      <c r="E154" s="54">
        <v>2</v>
      </c>
      <c r="F154" s="112" t="str">
        <f t="shared" si="20"/>
        <v>Perlu ditingkatkan</v>
      </c>
      <c r="G154" s="119"/>
      <c r="H154" s="178"/>
      <c r="I154" s="178"/>
      <c r="J154" s="178"/>
      <c r="L154" s="82"/>
      <c r="M154" s="84"/>
      <c r="N154" s="84"/>
      <c r="O154" s="83"/>
      <c r="P154" s="84"/>
      <c r="Q154" s="83"/>
    </row>
    <row r="155" spans="1:17" s="85" customFormat="1" ht="36.75" customHeight="1">
      <c r="A155" s="86"/>
      <c r="C155" s="108" t="s">
        <v>221</v>
      </c>
      <c r="D155" s="101"/>
      <c r="E155" s="54" t="s">
        <v>76</v>
      </c>
      <c r="F155" s="112" t="b">
        <f t="shared" si="20"/>
        <v>0</v>
      </c>
      <c r="G155" s="119"/>
      <c r="H155" s="178"/>
      <c r="I155" s="178"/>
      <c r="J155" s="178"/>
      <c r="L155" s="82"/>
      <c r="M155" s="84"/>
      <c r="N155" s="84"/>
      <c r="O155" s="83"/>
      <c r="P155" s="84"/>
      <c r="Q155" s="83"/>
    </row>
    <row r="156" spans="1:17" s="85" customFormat="1" ht="15.75">
      <c r="A156" s="86"/>
      <c r="C156" s="87"/>
      <c r="D156" s="87"/>
      <c r="E156" s="52"/>
      <c r="F156" s="89"/>
      <c r="G156" s="89"/>
      <c r="L156" s="82"/>
      <c r="M156" s="84"/>
      <c r="N156" s="84"/>
      <c r="O156" s="83"/>
      <c r="P156" s="84"/>
      <c r="Q156" s="83"/>
    </row>
    <row r="157" spans="1:17" s="85" customFormat="1" ht="15.75">
      <c r="A157" s="86"/>
      <c r="B157" s="86" t="s">
        <v>121</v>
      </c>
      <c r="C157" s="87"/>
      <c r="D157" s="87"/>
      <c r="E157" s="52"/>
      <c r="F157" s="89"/>
      <c r="G157" s="89"/>
      <c r="L157" s="82"/>
      <c r="M157" s="84"/>
      <c r="N157" s="84"/>
      <c r="O157" s="83"/>
      <c r="P157" s="84"/>
      <c r="Q157" s="83"/>
    </row>
    <row r="158" spans="1:17" s="85" customFormat="1" ht="32.25" customHeight="1">
      <c r="A158" s="86"/>
      <c r="C158" s="108" t="s">
        <v>222</v>
      </c>
      <c r="D158" s="101"/>
      <c r="E158" s="54">
        <v>3</v>
      </c>
      <c r="F158" s="112" t="str">
        <f t="shared" ref="F158:F162" si="21">IF(E158=4,"Sangat baik",IF(E158=3,"Baik",IF(E158=2,"Perlu ditingkatkan",IF(E158=1,"Perbaikan",IF(E158=0,"Perbaikan mayor")))))</f>
        <v>Baik</v>
      </c>
      <c r="G158" s="119"/>
      <c r="H158" s="178"/>
      <c r="I158" s="178"/>
      <c r="J158" s="178"/>
      <c r="L158" s="82"/>
      <c r="M158" s="84"/>
      <c r="N158" s="84"/>
      <c r="O158" s="83"/>
      <c r="P158" s="84"/>
      <c r="Q158" s="83"/>
    </row>
    <row r="159" spans="1:17" s="85" customFormat="1" ht="36.75" customHeight="1">
      <c r="A159" s="86"/>
      <c r="C159" s="108" t="s">
        <v>223</v>
      </c>
      <c r="D159" s="101"/>
      <c r="E159" s="54">
        <v>2</v>
      </c>
      <c r="F159" s="112" t="str">
        <f t="shared" si="21"/>
        <v>Perlu ditingkatkan</v>
      </c>
      <c r="G159" s="119"/>
      <c r="H159" s="178"/>
      <c r="I159" s="178"/>
      <c r="J159" s="178"/>
      <c r="L159" s="82"/>
      <c r="M159" s="84"/>
      <c r="N159" s="84"/>
      <c r="O159" s="83"/>
      <c r="P159" s="84"/>
      <c r="Q159" s="83"/>
    </row>
    <row r="160" spans="1:17" s="85" customFormat="1" ht="36.75" customHeight="1">
      <c r="A160" s="86"/>
      <c r="C160" s="108" t="s">
        <v>224</v>
      </c>
      <c r="D160" s="101"/>
      <c r="E160" s="54">
        <v>1</v>
      </c>
      <c r="F160" s="112" t="str">
        <f t="shared" si="21"/>
        <v>Perbaikan</v>
      </c>
      <c r="G160" s="119"/>
      <c r="H160" s="178"/>
      <c r="I160" s="178"/>
      <c r="J160" s="178"/>
      <c r="L160" s="82"/>
      <c r="M160" s="84"/>
      <c r="N160" s="84"/>
      <c r="O160" s="83"/>
      <c r="P160" s="84"/>
      <c r="Q160" s="83"/>
    </row>
    <row r="161" spans="1:17" s="85" customFormat="1" ht="38.25" customHeight="1">
      <c r="A161" s="86"/>
      <c r="C161" s="108" t="s">
        <v>225</v>
      </c>
      <c r="D161" s="101"/>
      <c r="E161" s="54">
        <v>3</v>
      </c>
      <c r="F161" s="112" t="str">
        <f t="shared" si="21"/>
        <v>Baik</v>
      </c>
      <c r="G161" s="119"/>
      <c r="H161" s="178"/>
      <c r="I161" s="178"/>
      <c r="J161" s="178"/>
      <c r="L161" s="82"/>
      <c r="M161" s="84"/>
      <c r="N161" s="84"/>
      <c r="O161" s="83"/>
      <c r="P161" s="84"/>
      <c r="Q161" s="83"/>
    </row>
    <row r="162" spans="1:17" s="85" customFormat="1" ht="36.75" customHeight="1">
      <c r="A162" s="86"/>
      <c r="C162" s="108" t="s">
        <v>226</v>
      </c>
      <c r="D162" s="101"/>
      <c r="E162" s="54">
        <v>2</v>
      </c>
      <c r="F162" s="112" t="str">
        <f t="shared" si="21"/>
        <v>Perlu ditingkatkan</v>
      </c>
      <c r="G162" s="119"/>
      <c r="H162" s="178"/>
      <c r="I162" s="178"/>
      <c r="J162" s="178"/>
      <c r="L162" s="82"/>
      <c r="M162" s="84"/>
      <c r="N162" s="84"/>
      <c r="O162" s="83"/>
      <c r="P162" s="84"/>
      <c r="Q162" s="83"/>
    </row>
    <row r="163" spans="1:17" s="103" customFormat="1" ht="15.75">
      <c r="A163" s="102"/>
      <c r="C163" s="104" t="s">
        <v>1</v>
      </c>
      <c r="D163" s="104"/>
      <c r="E163" s="116">
        <f>AVERAGE(E153:E162)</f>
        <v>2</v>
      </c>
      <c r="F163" s="113"/>
      <c r="G163" s="113">
        <f>SUM(E153:E162)</f>
        <v>14</v>
      </c>
      <c r="L163" s="105"/>
      <c r="M163" s="106"/>
      <c r="N163" s="106"/>
      <c r="O163" s="107"/>
      <c r="P163" s="106"/>
      <c r="Q163" s="107"/>
    </row>
    <row r="164" spans="1:17" s="85" customFormat="1" ht="15.75">
      <c r="A164" s="86"/>
      <c r="C164" s="87"/>
      <c r="D164" s="87"/>
      <c r="E164" s="52"/>
      <c r="F164" s="89"/>
      <c r="G164" s="89"/>
      <c r="L164" s="82"/>
      <c r="M164" s="84"/>
      <c r="N164" s="84"/>
      <c r="O164" s="83"/>
      <c r="P164" s="84"/>
      <c r="Q164" s="83"/>
    </row>
    <row r="165" spans="1:17" s="85" customFormat="1" ht="15.75">
      <c r="A165" s="86" t="s">
        <v>122</v>
      </c>
      <c r="C165" s="87"/>
      <c r="D165" s="87"/>
      <c r="E165" s="52"/>
      <c r="F165" s="89"/>
      <c r="G165" s="89"/>
      <c r="L165" s="82"/>
      <c r="M165" s="84"/>
      <c r="N165" s="84"/>
      <c r="O165" s="83"/>
      <c r="P165" s="84"/>
      <c r="Q165" s="83"/>
    </row>
    <row r="166" spans="1:17" s="85" customFormat="1" ht="15.75">
      <c r="A166" s="86"/>
      <c r="B166" s="86" t="s">
        <v>123</v>
      </c>
      <c r="C166" s="87"/>
      <c r="D166" s="87"/>
      <c r="E166" s="52"/>
      <c r="F166" s="89"/>
      <c r="G166" s="89"/>
      <c r="L166" s="82"/>
      <c r="M166" s="84"/>
      <c r="N166" s="84"/>
      <c r="O166" s="83"/>
      <c r="P166" s="84"/>
      <c r="Q166" s="83"/>
    </row>
    <row r="167" spans="1:17" s="85" customFormat="1" ht="69.75" customHeight="1">
      <c r="A167" s="86"/>
      <c r="C167" s="108" t="s">
        <v>227</v>
      </c>
      <c r="D167" s="101"/>
      <c r="E167" s="54">
        <v>3</v>
      </c>
      <c r="F167" s="146" t="str">
        <f>IF(E167=4,"Sangat baik",IF(E167=3,"Baik",IF(E167=2,"Perlu ditingkatkan",IF(E167=1,"Perbaikan",IF(E167=0,"Perbaikan mayor")))))</f>
        <v>Baik</v>
      </c>
      <c r="G167" s="89"/>
      <c r="H167" s="178"/>
      <c r="I167" s="178"/>
      <c r="J167" s="178"/>
      <c r="L167" s="82"/>
      <c r="M167" s="84"/>
      <c r="N167" s="84"/>
      <c r="O167" s="83"/>
      <c r="P167" s="84"/>
      <c r="Q167" s="83"/>
    </row>
    <row r="168" spans="1:17" s="85" customFormat="1" ht="15.75">
      <c r="A168" s="86"/>
      <c r="B168" s="86" t="s">
        <v>125</v>
      </c>
      <c r="C168" s="87"/>
      <c r="D168" s="87"/>
      <c r="E168" s="52"/>
      <c r="F168" s="110"/>
      <c r="G168" s="89"/>
      <c r="L168" s="82"/>
      <c r="M168" s="84"/>
      <c r="N168" s="84"/>
      <c r="O168" s="83"/>
      <c r="P168" s="84"/>
      <c r="Q168" s="83"/>
    </row>
    <row r="169" spans="1:17" s="85" customFormat="1" ht="15.75">
      <c r="A169" s="86"/>
      <c r="B169" s="86" t="s">
        <v>126</v>
      </c>
      <c r="C169" s="87"/>
      <c r="D169" s="87"/>
      <c r="E169" s="52"/>
      <c r="F169" s="110"/>
      <c r="G169" s="89"/>
      <c r="L169" s="82"/>
      <c r="M169" s="84"/>
      <c r="N169" s="84"/>
      <c r="O169" s="83"/>
      <c r="P169" s="84"/>
      <c r="Q169" s="83"/>
    </row>
    <row r="170" spans="1:17" s="103" customFormat="1" ht="15.75">
      <c r="A170" s="102"/>
      <c r="B170" s="102"/>
      <c r="C170" s="120" t="s">
        <v>1</v>
      </c>
      <c r="D170" s="120"/>
      <c r="E170" s="171">
        <f>SUM(E167)</f>
        <v>3</v>
      </c>
      <c r="F170" s="172"/>
      <c r="G170" s="113">
        <f>SUM(E167)</f>
        <v>3</v>
      </c>
      <c r="L170" s="105"/>
      <c r="M170" s="106"/>
      <c r="N170" s="106"/>
      <c r="O170" s="107"/>
      <c r="P170" s="106"/>
      <c r="Q170" s="107"/>
    </row>
    <row r="171" spans="1:17" s="85" customFormat="1" ht="15.75">
      <c r="A171" s="86"/>
      <c r="C171" s="87"/>
      <c r="D171" s="87"/>
      <c r="E171" s="52"/>
      <c r="F171" s="89"/>
      <c r="G171" s="89"/>
      <c r="L171" s="82"/>
      <c r="M171" s="84"/>
      <c r="N171" s="84"/>
      <c r="O171" s="83"/>
      <c r="P171" s="84"/>
      <c r="Q171" s="83"/>
    </row>
    <row r="172" spans="1:17" s="85" customFormat="1" ht="15.75">
      <c r="A172" s="86" t="s">
        <v>124</v>
      </c>
      <c r="C172" s="87"/>
      <c r="D172" s="87"/>
      <c r="E172" s="52"/>
      <c r="F172" s="89"/>
      <c r="G172" s="89"/>
      <c r="L172" s="82"/>
      <c r="M172" s="84"/>
      <c r="N172" s="84"/>
      <c r="O172" s="83"/>
      <c r="P172" s="84"/>
      <c r="Q172" s="83"/>
    </row>
    <row r="173" spans="1:17" s="85" customFormat="1" ht="15.75">
      <c r="A173" s="86"/>
      <c r="B173" s="86" t="s">
        <v>163</v>
      </c>
      <c r="C173" s="87"/>
      <c r="D173" s="87"/>
      <c r="E173" s="52"/>
      <c r="F173" s="89"/>
      <c r="G173" s="89"/>
      <c r="L173" s="82"/>
      <c r="M173" s="84"/>
      <c r="N173" s="84"/>
      <c r="O173" s="83"/>
      <c r="P173" s="84"/>
      <c r="Q173" s="83"/>
    </row>
    <row r="174" spans="1:17" s="85" customFormat="1" ht="36" customHeight="1">
      <c r="A174" s="86"/>
      <c r="B174" s="86"/>
      <c r="C174" s="108" t="s">
        <v>228</v>
      </c>
      <c r="D174" s="101"/>
      <c r="E174" s="54">
        <v>3</v>
      </c>
      <c r="F174" s="112" t="str">
        <f t="shared" ref="F174:F175" si="22">IF(E174=4,"Sangat baik",IF(E174=3,"Baik",IF(E174=2,"Perlu ditingkatkan",IF(E174=1,"Perbaikan",IF(E174=0,"Perbaikan mayor")))))</f>
        <v>Baik</v>
      </c>
      <c r="G174" s="89"/>
      <c r="H174" s="178"/>
      <c r="I174" s="178"/>
      <c r="J174" s="178"/>
      <c r="L174" s="82"/>
      <c r="M174" s="84"/>
      <c r="N174" s="84"/>
      <c r="O174" s="83"/>
      <c r="P174" s="84"/>
      <c r="Q174" s="83"/>
    </row>
    <row r="175" spans="1:17" s="85" customFormat="1" ht="48.75" customHeight="1">
      <c r="A175" s="86"/>
      <c r="B175" s="86"/>
      <c r="C175" s="108" t="s">
        <v>229</v>
      </c>
      <c r="D175" s="101"/>
      <c r="E175" s="54">
        <v>3</v>
      </c>
      <c r="F175" s="112" t="str">
        <f t="shared" si="22"/>
        <v>Baik</v>
      </c>
      <c r="G175" s="89"/>
      <c r="H175" s="178"/>
      <c r="I175" s="178"/>
      <c r="J175" s="178"/>
      <c r="L175" s="82"/>
      <c r="M175" s="84"/>
      <c r="N175" s="84"/>
      <c r="O175" s="83"/>
      <c r="P175" s="84"/>
      <c r="Q175" s="83"/>
    </row>
    <row r="176" spans="1:17" s="85" customFormat="1" ht="20.25" customHeight="1">
      <c r="A176" s="86"/>
      <c r="B176" s="86" t="s">
        <v>164</v>
      </c>
      <c r="C176" s="12"/>
      <c r="D176" s="87"/>
      <c r="E176" s="87"/>
      <c r="F176" s="119"/>
      <c r="G176" s="119"/>
      <c r="L176" s="82"/>
      <c r="M176" s="84"/>
      <c r="N176" s="84"/>
      <c r="O176" s="83"/>
      <c r="P176" s="84"/>
      <c r="Q176" s="83"/>
    </row>
    <row r="177" spans="1:17" s="85" customFormat="1" ht="23.25" customHeight="1">
      <c r="A177" s="86"/>
      <c r="B177" s="86" t="s">
        <v>127</v>
      </c>
      <c r="C177" s="12"/>
      <c r="D177" s="87"/>
      <c r="E177" s="87"/>
      <c r="F177" s="119"/>
      <c r="G177" s="119"/>
      <c r="L177" s="82"/>
      <c r="M177" s="84"/>
      <c r="N177" s="84"/>
      <c r="O177" s="83"/>
      <c r="P177" s="84"/>
      <c r="Q177" s="83"/>
    </row>
    <row r="178" spans="1:17" s="103" customFormat="1" ht="15.75">
      <c r="A178" s="102"/>
      <c r="C178" s="104" t="s">
        <v>1</v>
      </c>
      <c r="D178" s="104"/>
      <c r="E178" s="116">
        <f>AVERAGE(E174:E175)</f>
        <v>3</v>
      </c>
      <c r="F178" s="113"/>
      <c r="G178" s="113">
        <f>SUM(E174:E175)</f>
        <v>6</v>
      </c>
      <c r="L178" s="105"/>
      <c r="M178" s="106"/>
      <c r="N178" s="106"/>
      <c r="O178" s="107"/>
      <c r="P178" s="106"/>
      <c r="Q178" s="107"/>
    </row>
    <row r="179" spans="1:17" s="85" customFormat="1" ht="15.75">
      <c r="A179" s="86"/>
      <c r="C179" s="87"/>
      <c r="D179" s="87"/>
      <c r="E179" s="52"/>
      <c r="F179" s="89"/>
      <c r="G179" s="89"/>
      <c r="L179" s="82"/>
      <c r="M179" s="84"/>
      <c r="N179" s="84"/>
      <c r="O179" s="83"/>
      <c r="P179" s="84"/>
      <c r="Q179" s="83"/>
    </row>
    <row r="180" spans="1:17" s="85" customFormat="1" ht="15.75">
      <c r="A180" s="86" t="s">
        <v>128</v>
      </c>
      <c r="C180" s="87"/>
      <c r="D180" s="87"/>
      <c r="E180" s="52"/>
      <c r="F180" s="89"/>
      <c r="G180" s="89"/>
      <c r="L180" s="82"/>
      <c r="M180" s="84"/>
      <c r="N180" s="84"/>
      <c r="O180" s="83"/>
      <c r="P180" s="84"/>
      <c r="Q180" s="83"/>
    </row>
    <row r="181" spans="1:17" s="85" customFormat="1" ht="15.75">
      <c r="A181" s="86"/>
      <c r="B181" s="86" t="s">
        <v>129</v>
      </c>
      <c r="C181" s="87"/>
      <c r="D181" s="87"/>
      <c r="E181" s="52"/>
      <c r="F181" s="89"/>
      <c r="G181" s="89"/>
      <c r="L181" s="82"/>
      <c r="M181" s="84"/>
      <c r="N181" s="84"/>
      <c r="O181" s="83"/>
      <c r="P181" s="84"/>
      <c r="Q181" s="83"/>
    </row>
    <row r="182" spans="1:17" s="85" customFormat="1" ht="79.5" customHeight="1">
      <c r="A182" s="86"/>
      <c r="C182" s="95" t="s">
        <v>230</v>
      </c>
      <c r="D182" s="101"/>
      <c r="E182" s="54">
        <v>3</v>
      </c>
      <c r="F182" s="112" t="str">
        <f t="shared" ref="F182" si="23">IF(E182=4,"Sangat baik",IF(E182=3,"Baik",IF(E182=2,"Perlu ditingkatkan",IF(E182=1,"Perbaikan",IF(E182=0,"Perbaikan mayor")))))</f>
        <v>Baik</v>
      </c>
      <c r="G182" s="119"/>
      <c r="H182" s="178"/>
      <c r="I182" s="178"/>
      <c r="J182" s="178"/>
      <c r="L182" s="82"/>
      <c r="M182" s="84"/>
      <c r="N182" s="84"/>
      <c r="O182" s="83"/>
      <c r="P182" s="84"/>
      <c r="Q182" s="83"/>
    </row>
    <row r="183" spans="1:17" s="85" customFormat="1" ht="15.75">
      <c r="A183" s="86"/>
      <c r="C183" s="87"/>
      <c r="D183" s="87"/>
      <c r="E183" s="52"/>
      <c r="F183" s="89"/>
      <c r="G183" s="89"/>
      <c r="L183" s="82"/>
      <c r="M183" s="84"/>
      <c r="N183" s="84"/>
      <c r="O183" s="83"/>
      <c r="P183" s="84"/>
      <c r="Q183" s="83"/>
    </row>
    <row r="184" spans="1:17" s="85" customFormat="1" ht="15.75">
      <c r="A184" s="86"/>
      <c r="B184" s="86" t="s">
        <v>130</v>
      </c>
      <c r="C184" s="87"/>
      <c r="D184" s="87"/>
      <c r="E184" s="52"/>
      <c r="F184" s="89"/>
      <c r="G184" s="89"/>
      <c r="L184" s="82"/>
      <c r="M184" s="84"/>
      <c r="N184" s="84"/>
      <c r="O184" s="83"/>
      <c r="P184" s="84"/>
      <c r="Q184" s="83"/>
    </row>
    <row r="185" spans="1:17" s="85" customFormat="1" ht="67.5" customHeight="1">
      <c r="A185" s="86"/>
      <c r="C185" s="95" t="s">
        <v>231</v>
      </c>
      <c r="D185" s="101"/>
      <c r="E185" s="54">
        <v>1</v>
      </c>
      <c r="F185" s="112" t="str">
        <f t="shared" ref="F185:F187" si="24">IF(E185=4,"Sangat baik",IF(E185=3,"Baik",IF(E185=2,"Perlu ditingkatkan",IF(E185=1,"Perbaikan",IF(E185=0,"Perbaikan mayor")))))</f>
        <v>Perbaikan</v>
      </c>
      <c r="G185" s="119"/>
      <c r="H185" s="178"/>
      <c r="I185" s="178"/>
      <c r="J185" s="178"/>
      <c r="L185" s="82"/>
      <c r="M185" s="84"/>
      <c r="N185" s="84"/>
      <c r="O185" s="83"/>
      <c r="P185" s="84"/>
      <c r="Q185" s="83"/>
    </row>
    <row r="186" spans="1:17" s="85" customFormat="1" ht="21" customHeight="1">
      <c r="A186" s="86"/>
      <c r="B186" s="86" t="s">
        <v>131</v>
      </c>
      <c r="C186" s="109"/>
      <c r="D186" s="109"/>
      <c r="E186" s="109"/>
      <c r="F186" s="119"/>
      <c r="G186" s="119"/>
      <c r="L186" s="82"/>
      <c r="M186" s="84"/>
      <c r="N186" s="84"/>
      <c r="O186" s="83"/>
      <c r="P186" s="84"/>
      <c r="Q186" s="83"/>
    </row>
    <row r="187" spans="1:17" s="85" customFormat="1" ht="50.25" customHeight="1">
      <c r="A187" s="86"/>
      <c r="C187" s="95" t="s">
        <v>232</v>
      </c>
      <c r="D187" s="101"/>
      <c r="E187" s="54">
        <v>4</v>
      </c>
      <c r="F187" s="112" t="str">
        <f t="shared" si="24"/>
        <v>Sangat baik</v>
      </c>
      <c r="G187" s="119"/>
      <c r="H187" s="178"/>
      <c r="I187" s="178"/>
      <c r="J187" s="178"/>
      <c r="L187" s="82"/>
      <c r="M187" s="84"/>
      <c r="N187" s="84"/>
      <c r="O187" s="83"/>
      <c r="P187" s="84"/>
      <c r="Q187" s="83"/>
    </row>
    <row r="188" spans="1:17" s="85" customFormat="1" ht="24" customHeight="1">
      <c r="A188" s="86"/>
      <c r="B188" s="86" t="s">
        <v>132</v>
      </c>
      <c r="C188" s="109"/>
      <c r="D188" s="109"/>
      <c r="E188" s="109"/>
      <c r="F188" s="119"/>
      <c r="G188" s="119"/>
      <c r="L188" s="82"/>
      <c r="M188" s="84"/>
      <c r="N188" s="84"/>
      <c r="O188" s="83"/>
      <c r="P188" s="84"/>
      <c r="Q188" s="83"/>
    </row>
    <row r="189" spans="1:17" s="85" customFormat="1" ht="20.25" customHeight="1">
      <c r="A189" s="86"/>
      <c r="B189" s="86" t="s">
        <v>133</v>
      </c>
      <c r="C189" s="109"/>
      <c r="D189" s="109"/>
      <c r="E189" s="109"/>
      <c r="F189" s="119"/>
      <c r="G189" s="119"/>
      <c r="L189" s="82"/>
      <c r="M189" s="84"/>
      <c r="N189" s="84"/>
      <c r="O189" s="83"/>
      <c r="P189" s="84"/>
      <c r="Q189" s="83"/>
    </row>
    <row r="190" spans="1:17" s="85" customFormat="1" ht="66" customHeight="1">
      <c r="A190" s="86"/>
      <c r="C190" s="95" t="s">
        <v>233</v>
      </c>
      <c r="D190" s="101"/>
      <c r="E190" s="54">
        <v>1</v>
      </c>
      <c r="F190" s="112" t="str">
        <f t="shared" ref="F190" si="25">IF(E190=4,"Sangat baik",IF(E190=3,"Baik",IF(E190=2,"Perlu ditingkatkan",IF(E190=1,"Perbaikan",IF(E190=0,"Perbaikan mayor")))))</f>
        <v>Perbaikan</v>
      </c>
      <c r="G190" s="119"/>
      <c r="H190" s="178"/>
      <c r="I190" s="178"/>
      <c r="J190" s="178"/>
      <c r="L190" s="82"/>
      <c r="M190" s="84"/>
      <c r="N190" s="84"/>
      <c r="O190" s="83"/>
      <c r="P190" s="84"/>
      <c r="Q190" s="83"/>
    </row>
    <row r="191" spans="1:17" s="85" customFormat="1" ht="22.5" customHeight="1">
      <c r="A191" s="86"/>
      <c r="B191" s="86" t="s">
        <v>134</v>
      </c>
      <c r="C191" s="109"/>
      <c r="D191" s="109"/>
      <c r="E191" s="109"/>
      <c r="F191" s="119"/>
      <c r="G191" s="119"/>
      <c r="L191" s="82"/>
      <c r="M191" s="84"/>
      <c r="N191" s="84"/>
      <c r="O191" s="83"/>
      <c r="P191" s="84"/>
      <c r="Q191" s="83"/>
    </row>
    <row r="192" spans="1:17" s="85" customFormat="1" ht="36" customHeight="1">
      <c r="A192" s="86"/>
      <c r="C192" s="95" t="s">
        <v>234</v>
      </c>
      <c r="D192" s="101"/>
      <c r="E192" s="54">
        <v>2</v>
      </c>
      <c r="F192" s="112" t="str">
        <f t="shared" ref="F192" si="26">IF(E192=4,"Sangat baik",IF(E192=3,"Baik",IF(E192=2,"Perlu ditingkatkan",IF(E192=1,"Perbaikan",IF(E192=0,"Perbaikan mayor")))))</f>
        <v>Perlu ditingkatkan</v>
      </c>
      <c r="G192" s="119"/>
      <c r="H192" s="178"/>
      <c r="I192" s="178"/>
      <c r="J192" s="178"/>
      <c r="L192" s="82"/>
      <c r="M192" s="84"/>
      <c r="N192" s="84"/>
      <c r="O192" s="83"/>
      <c r="P192" s="84"/>
      <c r="Q192" s="83"/>
    </row>
    <row r="193" spans="1:17" s="103" customFormat="1" ht="15.75">
      <c r="A193" s="102"/>
      <c r="C193" s="104" t="s">
        <v>1</v>
      </c>
      <c r="D193" s="104"/>
      <c r="E193" s="116">
        <f>AVERAGE(E182:E192)</f>
        <v>2.2000000000000002</v>
      </c>
      <c r="F193" s="113"/>
      <c r="G193" s="113">
        <f>SUM(E182:E192)</f>
        <v>11</v>
      </c>
      <c r="L193" s="105"/>
      <c r="M193" s="106"/>
      <c r="N193" s="106"/>
      <c r="O193" s="107"/>
      <c r="P193" s="106"/>
      <c r="Q193" s="107"/>
    </row>
    <row r="194" spans="1:17" s="85" customFormat="1" ht="15.75">
      <c r="A194" s="86"/>
      <c r="C194" s="87"/>
      <c r="D194" s="87"/>
      <c r="E194" s="52"/>
      <c r="F194" s="89"/>
      <c r="G194" s="89"/>
      <c r="L194" s="82"/>
      <c r="M194" s="84"/>
      <c r="N194" s="84"/>
      <c r="O194" s="83"/>
      <c r="P194" s="84"/>
      <c r="Q194" s="83"/>
    </row>
    <row r="195" spans="1:17" s="85" customFormat="1" ht="15.75">
      <c r="A195" s="86" t="s">
        <v>135</v>
      </c>
      <c r="C195" s="87"/>
      <c r="D195" s="87"/>
      <c r="E195" s="52"/>
      <c r="F195" s="89"/>
      <c r="G195" s="89"/>
      <c r="L195" s="82"/>
      <c r="M195" s="84"/>
      <c r="N195" s="84"/>
      <c r="O195" s="83"/>
      <c r="P195" s="84"/>
      <c r="Q195" s="83"/>
    </row>
    <row r="196" spans="1:17" s="85" customFormat="1" ht="15.75">
      <c r="A196" s="86"/>
      <c r="B196" s="86" t="s">
        <v>136</v>
      </c>
      <c r="C196" s="87"/>
      <c r="D196" s="87"/>
      <c r="E196" s="52"/>
      <c r="F196" s="89"/>
      <c r="G196" s="89"/>
      <c r="L196" s="82"/>
      <c r="M196" s="84"/>
      <c r="N196" s="84"/>
      <c r="O196" s="83"/>
      <c r="P196" s="84"/>
      <c r="Q196" s="83"/>
    </row>
    <row r="197" spans="1:17" s="85" customFormat="1" ht="50.25" customHeight="1">
      <c r="A197" s="86"/>
      <c r="B197" s="86"/>
      <c r="C197" s="108" t="s">
        <v>235</v>
      </c>
      <c r="D197" s="101"/>
      <c r="E197" s="54">
        <v>3</v>
      </c>
      <c r="F197" s="112" t="str">
        <f t="shared" ref="F197:F199" si="27">IF(E197=4,"Sangat baik",IF(E197=3,"Baik",IF(E197=2,"Perlu ditingkatkan",IF(E197=1,"Perbaikan",IF(E197=0,"Perbaikan mayor")))))</f>
        <v>Baik</v>
      </c>
      <c r="G197" s="89"/>
      <c r="H197" s="178"/>
      <c r="I197" s="178"/>
      <c r="J197" s="178"/>
      <c r="L197" s="82"/>
      <c r="M197" s="84"/>
      <c r="N197" s="84"/>
      <c r="O197" s="83"/>
      <c r="P197" s="84"/>
      <c r="Q197" s="83"/>
    </row>
    <row r="198" spans="1:17" s="85" customFormat="1" ht="37.5" customHeight="1">
      <c r="A198" s="86"/>
      <c r="C198" s="108" t="s">
        <v>236</v>
      </c>
      <c r="D198" s="101"/>
      <c r="E198" s="54">
        <v>3</v>
      </c>
      <c r="F198" s="112" t="str">
        <f t="shared" si="27"/>
        <v>Baik</v>
      </c>
      <c r="G198" s="119"/>
      <c r="H198" s="178"/>
      <c r="I198" s="178"/>
      <c r="J198" s="178"/>
      <c r="L198" s="82"/>
      <c r="M198" s="84"/>
      <c r="N198" s="84"/>
      <c r="O198" s="83"/>
      <c r="P198" s="84"/>
      <c r="Q198" s="83"/>
    </row>
    <row r="199" spans="1:17" s="85" customFormat="1" ht="37.5" customHeight="1">
      <c r="A199" s="86"/>
      <c r="C199" s="108" t="s">
        <v>237</v>
      </c>
      <c r="D199" s="101"/>
      <c r="E199" s="54">
        <v>1</v>
      </c>
      <c r="F199" s="112" t="str">
        <f t="shared" si="27"/>
        <v>Perbaikan</v>
      </c>
      <c r="G199" s="119"/>
      <c r="H199" s="178"/>
      <c r="I199" s="178"/>
      <c r="J199" s="178"/>
      <c r="L199" s="82"/>
      <c r="M199" s="84"/>
      <c r="N199" s="84"/>
      <c r="O199" s="83"/>
      <c r="P199" s="84"/>
      <c r="Q199" s="83"/>
    </row>
    <row r="200" spans="1:17" s="85" customFormat="1" ht="15.75">
      <c r="A200" s="86"/>
      <c r="C200" s="87"/>
      <c r="D200" s="87"/>
      <c r="E200" s="52"/>
      <c r="F200" s="89"/>
      <c r="G200" s="89"/>
      <c r="L200" s="82"/>
      <c r="M200" s="84"/>
      <c r="N200" s="84"/>
      <c r="O200" s="83"/>
      <c r="P200" s="84"/>
      <c r="Q200" s="83"/>
    </row>
    <row r="201" spans="1:17" s="85" customFormat="1" ht="15.75">
      <c r="A201" s="86"/>
      <c r="B201" s="86" t="s">
        <v>137</v>
      </c>
      <c r="C201" s="87"/>
      <c r="D201" s="87"/>
      <c r="E201" s="52"/>
      <c r="F201" s="89"/>
      <c r="G201" s="89"/>
      <c r="L201" s="82"/>
      <c r="M201" s="84"/>
      <c r="N201" s="84"/>
      <c r="O201" s="83"/>
      <c r="P201" s="84"/>
      <c r="Q201" s="83"/>
    </row>
    <row r="202" spans="1:17" s="85" customFormat="1" ht="68.25" customHeight="1">
      <c r="A202" s="86"/>
      <c r="C202" s="108" t="s">
        <v>238</v>
      </c>
      <c r="D202" s="101"/>
      <c r="E202" s="54">
        <v>1</v>
      </c>
      <c r="F202" s="112" t="str">
        <f t="shared" ref="F202:F204" si="28">IF(E202=4,"Sangat baik",IF(E202=3,"Baik",IF(E202=2,"Perlu ditingkatkan",IF(E202=1,"Perbaikan",IF(E202=0,"Perbaikan mayor")))))</f>
        <v>Perbaikan</v>
      </c>
      <c r="G202" s="119"/>
      <c r="H202" s="178"/>
      <c r="I202" s="178"/>
      <c r="J202" s="178"/>
      <c r="L202" s="82"/>
      <c r="M202" s="84"/>
      <c r="N202" s="84"/>
      <c r="O202" s="83"/>
      <c r="P202" s="84"/>
      <c r="Q202" s="83"/>
    </row>
    <row r="203" spans="1:17" s="85" customFormat="1" ht="37.5" customHeight="1">
      <c r="A203" s="86"/>
      <c r="C203" s="108" t="s">
        <v>239</v>
      </c>
      <c r="D203" s="101"/>
      <c r="E203" s="54">
        <v>1</v>
      </c>
      <c r="F203" s="112" t="str">
        <f t="shared" si="28"/>
        <v>Perbaikan</v>
      </c>
      <c r="G203" s="119"/>
      <c r="H203" s="178"/>
      <c r="I203" s="178"/>
      <c r="J203" s="178"/>
      <c r="L203" s="82"/>
      <c r="M203" s="84"/>
      <c r="N203" s="84"/>
      <c r="O203" s="83"/>
      <c r="P203" s="84"/>
      <c r="Q203" s="83"/>
    </row>
    <row r="204" spans="1:17" s="85" customFormat="1" ht="66" customHeight="1">
      <c r="A204" s="86"/>
      <c r="C204" s="108" t="s">
        <v>240</v>
      </c>
      <c r="D204" s="101"/>
      <c r="E204" s="54">
        <v>3</v>
      </c>
      <c r="F204" s="112" t="str">
        <f t="shared" si="28"/>
        <v>Baik</v>
      </c>
      <c r="G204" s="119"/>
      <c r="H204" s="178"/>
      <c r="I204" s="178"/>
      <c r="J204" s="178"/>
      <c r="L204" s="82"/>
      <c r="M204" s="84"/>
      <c r="N204" s="84"/>
      <c r="O204" s="83"/>
      <c r="P204" s="84"/>
      <c r="Q204" s="83"/>
    </row>
    <row r="205" spans="1:17" s="103" customFormat="1" ht="15.75">
      <c r="A205" s="102"/>
      <c r="C205" s="104" t="s">
        <v>1</v>
      </c>
      <c r="D205" s="104"/>
      <c r="E205" s="116">
        <f>AVERAGE(E197:E204)</f>
        <v>2</v>
      </c>
      <c r="F205" s="113"/>
      <c r="G205" s="113">
        <f>SUM(E197:E204)</f>
        <v>12</v>
      </c>
      <c r="L205" s="105"/>
      <c r="M205" s="106"/>
      <c r="N205" s="106"/>
      <c r="O205" s="107"/>
      <c r="P205" s="106"/>
      <c r="Q205" s="107"/>
    </row>
    <row r="206" spans="1:17" s="85" customFormat="1" ht="15.75">
      <c r="A206" s="86"/>
      <c r="C206" s="87"/>
      <c r="D206" s="87"/>
      <c r="E206" s="52"/>
      <c r="F206" s="89"/>
      <c r="G206" s="89"/>
      <c r="L206" s="82"/>
      <c r="M206" s="84"/>
      <c r="N206" s="84"/>
      <c r="O206" s="83"/>
      <c r="P206" s="84"/>
      <c r="Q206" s="83"/>
    </row>
    <row r="207" spans="1:17" s="85" customFormat="1" ht="15.75">
      <c r="A207" s="86" t="s">
        <v>138</v>
      </c>
      <c r="C207" s="87"/>
      <c r="D207" s="87"/>
      <c r="E207" s="52"/>
      <c r="F207" s="89"/>
      <c r="G207" s="89"/>
      <c r="L207" s="82"/>
      <c r="M207" s="84"/>
      <c r="N207" s="84"/>
      <c r="O207" s="83"/>
      <c r="P207" s="84"/>
      <c r="Q207" s="83"/>
    </row>
    <row r="208" spans="1:17" s="85" customFormat="1" ht="15.75">
      <c r="A208" s="86"/>
      <c r="B208" s="86" t="s">
        <v>172</v>
      </c>
      <c r="C208" s="87"/>
      <c r="D208" s="87"/>
      <c r="E208" s="52"/>
      <c r="F208" s="89"/>
      <c r="G208" s="89"/>
      <c r="L208" s="82"/>
      <c r="M208" s="84"/>
      <c r="N208" s="84"/>
      <c r="O208" s="83"/>
      <c r="P208" s="84"/>
      <c r="Q208" s="83"/>
    </row>
    <row r="209" spans="1:17" s="85" customFormat="1" ht="15.75">
      <c r="A209" s="86"/>
      <c r="C209" s="87"/>
      <c r="D209" s="87"/>
      <c r="E209" s="52"/>
      <c r="F209" s="89"/>
      <c r="G209" s="89"/>
      <c r="L209" s="82"/>
      <c r="M209" s="84"/>
      <c r="N209" s="84"/>
      <c r="O209" s="83"/>
      <c r="P209" s="84"/>
      <c r="Q209" s="83"/>
    </row>
    <row r="210" spans="1:17" s="85" customFormat="1" ht="15.75">
      <c r="A210" s="86"/>
      <c r="B210" s="86" t="s">
        <v>139</v>
      </c>
      <c r="C210" s="87"/>
      <c r="D210" s="87"/>
      <c r="E210" s="52"/>
      <c r="F210" s="89"/>
      <c r="G210" s="89"/>
      <c r="L210" s="82"/>
      <c r="M210" s="84"/>
      <c r="N210" s="84"/>
      <c r="O210" s="83"/>
      <c r="P210" s="84"/>
      <c r="Q210" s="83"/>
    </row>
    <row r="211" spans="1:17" s="85" customFormat="1" ht="66.75" customHeight="1">
      <c r="A211" s="86"/>
      <c r="C211" s="108" t="s">
        <v>241</v>
      </c>
      <c r="D211" s="101"/>
      <c r="E211" s="54">
        <v>2</v>
      </c>
      <c r="F211" s="112" t="str">
        <f>IF(E211=4,"Sangat baik",IF(E211=3,"Baik",IF(E211=2,"Perlu ditingkatkan",IF(E211=1,"Perbaikan",IF(E211=0,"Perbaikan mayor")))))</f>
        <v>Perlu ditingkatkan</v>
      </c>
      <c r="G211" s="119"/>
      <c r="H211" s="178"/>
      <c r="I211" s="178"/>
      <c r="J211" s="178"/>
      <c r="L211" s="82"/>
      <c r="M211" s="84"/>
      <c r="N211" s="84"/>
      <c r="O211" s="83"/>
      <c r="P211" s="84"/>
      <c r="Q211" s="83"/>
    </row>
    <row r="212" spans="1:17" s="103" customFormat="1" ht="15.75">
      <c r="A212" s="102"/>
      <c r="C212" s="104" t="s">
        <v>1</v>
      </c>
      <c r="D212" s="104"/>
      <c r="E212" s="116">
        <f>AVERAGE(E211)</f>
        <v>2</v>
      </c>
      <c r="F212" s="113"/>
      <c r="G212" s="113">
        <f>SUM(E211:E211)</f>
        <v>2</v>
      </c>
      <c r="L212" s="105"/>
      <c r="M212" s="106"/>
      <c r="N212" s="106"/>
      <c r="O212" s="107"/>
      <c r="P212" s="106"/>
      <c r="Q212" s="107"/>
    </row>
    <row r="213" spans="1:17" s="85" customFormat="1" ht="15.75">
      <c r="A213" s="86"/>
      <c r="C213" s="87"/>
      <c r="D213" s="87"/>
      <c r="E213" s="52"/>
      <c r="F213" s="89"/>
      <c r="G213" s="89"/>
      <c r="L213" s="82"/>
      <c r="M213" s="84"/>
      <c r="N213" s="84"/>
      <c r="O213" s="83"/>
      <c r="P213" s="84"/>
      <c r="Q213" s="83"/>
    </row>
    <row r="214" spans="1:17" s="85" customFormat="1" ht="15.75">
      <c r="A214" s="86" t="s">
        <v>140</v>
      </c>
      <c r="C214" s="87"/>
      <c r="D214" s="87"/>
      <c r="E214" s="52"/>
      <c r="F214" s="89"/>
      <c r="G214" s="89"/>
      <c r="L214" s="82"/>
      <c r="M214" s="84"/>
      <c r="N214" s="84"/>
      <c r="O214" s="83"/>
      <c r="P214" s="84"/>
      <c r="Q214" s="83"/>
    </row>
    <row r="215" spans="1:17" s="85" customFormat="1" ht="15.75">
      <c r="A215" s="86"/>
      <c r="B215" s="86" t="s">
        <v>141</v>
      </c>
      <c r="C215" s="87"/>
      <c r="D215" s="87"/>
      <c r="E215" s="52"/>
      <c r="F215" s="89"/>
      <c r="G215" s="89"/>
      <c r="L215" s="82"/>
      <c r="M215" s="84"/>
      <c r="N215" s="84"/>
      <c r="O215" s="83"/>
      <c r="P215" s="84"/>
      <c r="Q215" s="83"/>
    </row>
    <row r="216" spans="1:17" s="85" customFormat="1" ht="15.75">
      <c r="A216" s="86"/>
      <c r="B216" s="86"/>
      <c r="C216" s="87"/>
      <c r="D216" s="87"/>
      <c r="E216" s="52"/>
      <c r="F216" s="89"/>
      <c r="G216" s="89"/>
      <c r="L216" s="82"/>
      <c r="M216" s="84"/>
      <c r="N216" s="84"/>
      <c r="O216" s="83"/>
      <c r="P216" s="84"/>
      <c r="Q216" s="83"/>
    </row>
    <row r="217" spans="1:17" s="85" customFormat="1" ht="18" customHeight="1">
      <c r="A217" s="86"/>
      <c r="B217" s="86" t="s">
        <v>142</v>
      </c>
      <c r="C217" s="87"/>
      <c r="D217" s="87"/>
      <c r="E217" s="52"/>
      <c r="F217" s="89"/>
      <c r="G217" s="89"/>
      <c r="L217" s="82"/>
      <c r="M217" s="84"/>
      <c r="N217" s="84"/>
      <c r="O217" s="83"/>
      <c r="P217" s="84"/>
      <c r="Q217" s="83"/>
    </row>
    <row r="218" spans="1:17" s="85" customFormat="1" ht="50.25" customHeight="1">
      <c r="A218" s="86"/>
      <c r="C218" s="100" t="s">
        <v>242</v>
      </c>
      <c r="D218" s="101"/>
      <c r="E218" s="54">
        <v>2</v>
      </c>
      <c r="F218" s="112" t="str">
        <f t="shared" ref="F218" si="29">IF(E218=4,"Sangat baik",IF(E218=3,"Baik",IF(E218=2,"Perlu ditingkatkan",IF(E218=1,"Perbaikan",IF(E218=0,"Perbaikan mayor")))))</f>
        <v>Perlu ditingkatkan</v>
      </c>
      <c r="G218" s="119"/>
      <c r="H218" s="178"/>
      <c r="I218" s="178"/>
      <c r="J218" s="178"/>
      <c r="L218" s="82"/>
      <c r="M218" s="84"/>
      <c r="N218" s="84"/>
      <c r="O218" s="83"/>
      <c r="P218" s="84"/>
      <c r="Q218" s="83"/>
    </row>
    <row r="219" spans="1:17" s="46" customFormat="1" ht="54.75" customHeight="1">
      <c r="A219" s="48"/>
      <c r="C219" s="160" t="s">
        <v>243</v>
      </c>
      <c r="D219" s="101"/>
      <c r="E219" s="54">
        <v>2</v>
      </c>
      <c r="F219" s="112" t="str">
        <f>IF(E219=4,"Sangat baik",IF(E219=3,"Baik",IF(E219=2,"Perlu ditingkatkan",IF(E219=1,"Perbaikan",IF(E219=0,"Perbaikan mayor")))))</f>
        <v>Perlu ditingkatkan</v>
      </c>
      <c r="G219" s="110"/>
      <c r="H219" s="179"/>
      <c r="I219" s="179"/>
      <c r="J219" s="179"/>
      <c r="L219" s="55"/>
      <c r="M219" s="56"/>
      <c r="N219" s="56"/>
      <c r="O219" s="57"/>
      <c r="P219" s="56"/>
      <c r="Q219" s="57"/>
    </row>
    <row r="220" spans="1:17" s="103" customFormat="1" ht="15.75">
      <c r="A220" s="102"/>
      <c r="C220" s="104" t="s">
        <v>1</v>
      </c>
      <c r="D220" s="104"/>
      <c r="E220" s="116">
        <f>AVERAGE(E218:E219)</f>
        <v>2</v>
      </c>
      <c r="F220" s="113"/>
      <c r="G220" s="113">
        <f>SUM(E218:E219)</f>
        <v>4</v>
      </c>
      <c r="L220" s="105"/>
      <c r="M220" s="106"/>
      <c r="N220" s="106"/>
      <c r="O220" s="107"/>
      <c r="P220" s="106"/>
      <c r="Q220" s="107"/>
    </row>
    <row r="221" spans="1:17" s="148" customFormat="1" ht="15.75">
      <c r="A221" s="147"/>
      <c r="C221" s="149"/>
      <c r="D221" s="149"/>
      <c r="E221" s="150"/>
      <c r="F221" s="151"/>
      <c r="G221" s="151"/>
      <c r="L221" s="152"/>
      <c r="M221" s="153"/>
      <c r="N221" s="153"/>
      <c r="O221" s="154"/>
      <c r="P221" s="153"/>
      <c r="Q221" s="154"/>
    </row>
    <row r="222" spans="1:17" s="148" customFormat="1" ht="15.75">
      <c r="A222" s="147" t="s">
        <v>143</v>
      </c>
      <c r="C222" s="149"/>
      <c r="D222" s="149"/>
      <c r="E222" s="150"/>
      <c r="F222" s="151"/>
      <c r="G222" s="151"/>
      <c r="L222" s="152"/>
      <c r="M222" s="153"/>
      <c r="N222" s="153"/>
      <c r="O222" s="154"/>
      <c r="P222" s="153"/>
      <c r="Q222" s="154"/>
    </row>
    <row r="223" spans="1:17" s="148" customFormat="1" ht="15.75">
      <c r="A223" s="147"/>
      <c r="B223" s="147" t="s">
        <v>144</v>
      </c>
      <c r="C223" s="149"/>
      <c r="D223" s="149"/>
      <c r="E223" s="150"/>
      <c r="F223" s="151"/>
      <c r="G223" s="151"/>
      <c r="L223" s="152"/>
      <c r="M223" s="153"/>
      <c r="N223" s="153"/>
      <c r="O223" s="154"/>
      <c r="P223" s="153"/>
      <c r="Q223" s="154"/>
    </row>
    <row r="224" spans="1:17" s="148" customFormat="1" ht="15.75">
      <c r="A224" s="147"/>
      <c r="B224" s="147" t="s">
        <v>145</v>
      </c>
      <c r="C224" s="149"/>
      <c r="D224" s="149"/>
      <c r="E224" s="150"/>
      <c r="F224" s="151"/>
      <c r="G224" s="151"/>
      <c r="L224" s="152"/>
      <c r="M224" s="153"/>
      <c r="N224" s="153"/>
      <c r="O224" s="154"/>
      <c r="P224" s="153"/>
      <c r="Q224" s="154"/>
    </row>
    <row r="225" spans="1:17" s="148" customFormat="1" ht="15.75">
      <c r="A225" s="147"/>
      <c r="B225" s="147" t="s">
        <v>146</v>
      </c>
      <c r="C225" s="149"/>
      <c r="D225" s="149"/>
      <c r="E225" s="150"/>
      <c r="F225" s="151"/>
      <c r="G225" s="151"/>
      <c r="L225" s="152"/>
      <c r="M225" s="153"/>
      <c r="N225" s="153"/>
      <c r="O225" s="154"/>
      <c r="P225" s="153"/>
      <c r="Q225" s="154"/>
    </row>
    <row r="226" spans="1:17" s="148" customFormat="1" ht="15.75">
      <c r="A226" s="147"/>
      <c r="B226" s="147"/>
      <c r="C226" s="149"/>
      <c r="D226" s="149"/>
      <c r="E226" s="150"/>
      <c r="F226" s="151"/>
      <c r="G226" s="151"/>
      <c r="L226" s="152"/>
      <c r="M226" s="153"/>
      <c r="N226" s="153"/>
      <c r="O226" s="154"/>
      <c r="P226" s="153"/>
      <c r="Q226" s="154"/>
    </row>
    <row r="227" spans="1:17" s="148" customFormat="1" ht="15.75">
      <c r="A227" s="147" t="s">
        <v>147</v>
      </c>
      <c r="B227" s="147"/>
      <c r="C227" s="149"/>
      <c r="D227" s="149"/>
      <c r="E227" s="150"/>
      <c r="F227" s="151"/>
      <c r="G227" s="151"/>
      <c r="L227" s="152"/>
      <c r="M227" s="153"/>
      <c r="N227" s="153"/>
      <c r="O227" s="154"/>
      <c r="P227" s="153"/>
      <c r="Q227" s="154"/>
    </row>
    <row r="228" spans="1:17" s="148" customFormat="1" ht="15.75">
      <c r="A228" s="147"/>
      <c r="B228" s="147" t="s">
        <v>148</v>
      </c>
      <c r="C228" s="149"/>
      <c r="D228" s="149"/>
      <c r="E228" s="150"/>
      <c r="F228" s="151"/>
      <c r="G228" s="151"/>
      <c r="L228" s="152"/>
      <c r="M228" s="153"/>
      <c r="N228" s="153"/>
      <c r="O228" s="154"/>
      <c r="P228" s="153"/>
      <c r="Q228" s="154"/>
    </row>
    <row r="229" spans="1:17" s="148" customFormat="1" ht="15.75">
      <c r="A229" s="147"/>
      <c r="B229" s="147" t="s">
        <v>149</v>
      </c>
      <c r="C229" s="149"/>
      <c r="D229" s="149"/>
      <c r="E229" s="150"/>
      <c r="F229" s="151"/>
      <c r="G229" s="151"/>
      <c r="L229" s="152"/>
      <c r="M229" s="153"/>
      <c r="N229" s="153"/>
      <c r="O229" s="154"/>
      <c r="P229" s="153"/>
      <c r="Q229" s="154"/>
    </row>
    <row r="230" spans="1:17" s="46" customFormat="1" ht="15.75">
      <c r="A230" s="48" t="s">
        <v>80</v>
      </c>
      <c r="B230" s="48" t="s">
        <v>150</v>
      </c>
      <c r="C230" s="47"/>
      <c r="D230" s="47"/>
      <c r="E230" s="52"/>
      <c r="F230" s="110"/>
      <c r="G230" s="110"/>
      <c r="L230" s="55"/>
      <c r="M230" s="56"/>
      <c r="N230" s="56"/>
      <c r="O230" s="57"/>
      <c r="P230" s="56"/>
      <c r="Q230" s="57"/>
    </row>
    <row r="231" spans="1:17" s="46" customFormat="1" ht="41.25" customHeight="1">
      <c r="A231" s="48"/>
      <c r="B231" s="48"/>
      <c r="C231" s="158" t="s">
        <v>247</v>
      </c>
      <c r="D231" s="101"/>
      <c r="E231" s="54">
        <v>2</v>
      </c>
      <c r="F231" s="112" t="str">
        <f>IF(E231=4,"Sangat baik",IF(E231=3,"Baik",IF(E231=2,"Perlu ditingkatkan",IF(E231=1,"Perbaikan",IF(E231=0,"Perbaikan mayor")))))</f>
        <v>Perlu ditingkatkan</v>
      </c>
      <c r="G231" s="110"/>
      <c r="H231" s="179"/>
      <c r="I231" s="179"/>
      <c r="J231" s="179"/>
      <c r="L231" s="55"/>
      <c r="M231" s="56"/>
      <c r="N231" s="56"/>
      <c r="O231" s="57"/>
      <c r="P231" s="56"/>
      <c r="Q231" s="57"/>
    </row>
    <row r="232" spans="1:17" s="167" customFormat="1" ht="15.75">
      <c r="A232" s="164"/>
      <c r="B232" s="164"/>
      <c r="C232" s="165" t="s">
        <v>1</v>
      </c>
      <c r="D232" s="165"/>
      <c r="E232" s="116">
        <f>AVERAGE(E231)</f>
        <v>2</v>
      </c>
      <c r="F232" s="166"/>
      <c r="G232" s="166">
        <f>SUM(E231)</f>
        <v>2</v>
      </c>
      <c r="L232" s="168"/>
      <c r="M232" s="169"/>
      <c r="N232" s="169"/>
      <c r="O232" s="170"/>
      <c r="P232" s="169"/>
      <c r="Q232" s="170"/>
    </row>
    <row r="233" spans="1:17" s="46" customFormat="1" ht="26.25">
      <c r="A233" s="48"/>
      <c r="C233" s="135" t="s">
        <v>86</v>
      </c>
      <c r="D233" s="47"/>
      <c r="E233" s="136">
        <f>+G232+G220+G212+G205+G193+G178+G170+G163+G149+G118+G103+G88+G81+G65+G45+G27</f>
        <v>192</v>
      </c>
      <c r="F233" s="110"/>
      <c r="G233" s="110"/>
      <c r="L233" s="55"/>
      <c r="M233" s="56"/>
      <c r="N233" s="56"/>
      <c r="O233" s="57"/>
      <c r="P233" s="56"/>
      <c r="Q233" s="57"/>
    </row>
    <row r="234" spans="1:17" s="46" customFormat="1" ht="15.75">
      <c r="C234" s="47"/>
      <c r="D234" s="47"/>
      <c r="E234" s="52"/>
      <c r="F234" s="110"/>
      <c r="G234" s="110"/>
      <c r="L234" s="55"/>
      <c r="M234" s="56"/>
      <c r="N234" s="56"/>
      <c r="O234" s="57"/>
      <c r="P234" s="56"/>
      <c r="Q234" s="57"/>
    </row>
    <row r="235" spans="1:17" s="46" customFormat="1" ht="15.75">
      <c r="C235" s="47"/>
      <c r="D235" s="47"/>
      <c r="E235" s="52"/>
      <c r="F235" s="110"/>
      <c r="G235" s="110"/>
      <c r="L235" s="55"/>
      <c r="M235" s="56"/>
      <c r="N235" s="56"/>
      <c r="O235" s="57"/>
      <c r="P235" s="56"/>
      <c r="Q235" s="57"/>
    </row>
    <row r="236" spans="1:17" s="46" customFormat="1" ht="15.75">
      <c r="C236" s="47"/>
      <c r="D236" s="47"/>
      <c r="E236" s="52"/>
      <c r="F236" s="110"/>
      <c r="G236" s="110"/>
      <c r="L236" s="55"/>
      <c r="M236" s="56"/>
      <c r="N236" s="56"/>
      <c r="O236" s="57"/>
      <c r="P236" s="56"/>
      <c r="Q236" s="57"/>
    </row>
    <row r="237" spans="1:17" s="46" customFormat="1" ht="15.75">
      <c r="C237" s="47"/>
      <c r="D237" s="47"/>
      <c r="E237" s="52"/>
      <c r="F237" s="110"/>
      <c r="G237" s="110"/>
      <c r="L237" s="55"/>
      <c r="M237" s="56"/>
      <c r="N237" s="56"/>
      <c r="O237" s="57"/>
      <c r="P237" s="56"/>
      <c r="Q237" s="57"/>
    </row>
    <row r="238" spans="1:17" s="46" customFormat="1" ht="15.75">
      <c r="C238" s="47"/>
      <c r="D238" s="47"/>
      <c r="E238" s="52"/>
      <c r="F238" s="110"/>
      <c r="G238" s="110"/>
      <c r="L238" s="55"/>
      <c r="M238" s="56"/>
      <c r="N238" s="56"/>
      <c r="O238" s="57"/>
      <c r="P238" s="56"/>
      <c r="Q238" s="57"/>
    </row>
    <row r="239" spans="1:17" s="46" customFormat="1" ht="15.75">
      <c r="C239" s="47"/>
      <c r="D239" s="47"/>
      <c r="E239" s="52"/>
      <c r="F239" s="110"/>
      <c r="G239" s="110"/>
      <c r="L239" s="55"/>
      <c r="M239" s="56"/>
      <c r="N239" s="56"/>
      <c r="O239" s="57"/>
      <c r="P239" s="56"/>
      <c r="Q239" s="57"/>
    </row>
    <row r="240" spans="1:17" s="46" customFormat="1" ht="15.75">
      <c r="C240" s="47"/>
      <c r="D240" s="47"/>
      <c r="E240" s="52"/>
      <c r="F240" s="110"/>
      <c r="G240" s="110"/>
      <c r="L240" s="55"/>
      <c r="M240" s="56"/>
      <c r="N240" s="56"/>
      <c r="O240" s="57"/>
      <c r="P240" s="56"/>
      <c r="Q240" s="57"/>
    </row>
    <row r="241" spans="3:17" s="46" customFormat="1" ht="15.75">
      <c r="C241" s="47"/>
      <c r="D241" s="47"/>
      <c r="E241" s="52"/>
      <c r="F241" s="110"/>
      <c r="G241" s="110"/>
      <c r="L241" s="55"/>
      <c r="M241" s="56"/>
      <c r="N241" s="56"/>
      <c r="O241" s="57"/>
      <c r="P241" s="56"/>
      <c r="Q241" s="57"/>
    </row>
    <row r="242" spans="3:17" s="46" customFormat="1" ht="15.75">
      <c r="C242" s="47"/>
      <c r="D242" s="47"/>
      <c r="E242" s="52"/>
      <c r="F242" s="110"/>
      <c r="G242" s="110"/>
      <c r="L242" s="55"/>
      <c r="M242" s="56"/>
      <c r="N242" s="56"/>
      <c r="O242" s="57"/>
      <c r="P242" s="56"/>
      <c r="Q242" s="57"/>
    </row>
    <row r="243" spans="3:17" s="46" customFormat="1" ht="15.75">
      <c r="C243" s="47"/>
      <c r="D243" s="47"/>
      <c r="E243" s="52"/>
      <c r="F243" s="110"/>
      <c r="G243" s="110"/>
      <c r="L243" s="55"/>
      <c r="M243" s="56"/>
      <c r="N243" s="56"/>
      <c r="O243" s="57"/>
      <c r="P243" s="56"/>
      <c r="Q243" s="57"/>
    </row>
    <row r="244" spans="3:17" s="46" customFormat="1" ht="15.75">
      <c r="C244" s="47"/>
      <c r="D244" s="47"/>
      <c r="E244" s="52"/>
      <c r="F244" s="110"/>
      <c r="G244" s="110"/>
      <c r="L244" s="55"/>
      <c r="M244" s="56"/>
      <c r="N244" s="56"/>
      <c r="O244" s="57"/>
      <c r="P244" s="56"/>
      <c r="Q244" s="57"/>
    </row>
    <row r="245" spans="3:17" s="46" customFormat="1" ht="15.75">
      <c r="C245" s="47"/>
      <c r="D245" s="47"/>
      <c r="E245" s="52"/>
      <c r="F245" s="110"/>
      <c r="G245" s="110"/>
      <c r="L245" s="55"/>
      <c r="M245" s="56"/>
      <c r="N245" s="56"/>
      <c r="O245" s="57"/>
      <c r="P245" s="56"/>
      <c r="Q245" s="57"/>
    </row>
    <row r="246" spans="3:17" s="46" customFormat="1" ht="15.75">
      <c r="C246" s="47"/>
      <c r="D246" s="47"/>
      <c r="E246" s="52"/>
      <c r="F246" s="110"/>
      <c r="G246" s="110"/>
      <c r="L246" s="55"/>
      <c r="M246" s="56"/>
      <c r="N246" s="56"/>
      <c r="O246" s="57"/>
      <c r="P246" s="56"/>
      <c r="Q246" s="57"/>
    </row>
    <row r="247" spans="3:17" s="46" customFormat="1" ht="15.75">
      <c r="C247" s="47"/>
      <c r="D247" s="47"/>
      <c r="E247" s="52"/>
      <c r="F247" s="110"/>
      <c r="G247" s="110"/>
      <c r="L247" s="55"/>
      <c r="M247" s="56"/>
      <c r="N247" s="56"/>
      <c r="O247" s="57"/>
      <c r="P247" s="56"/>
      <c r="Q247" s="57"/>
    </row>
    <row r="248" spans="3:17" s="46" customFormat="1" ht="15.75">
      <c r="C248" s="47"/>
      <c r="D248" s="47"/>
      <c r="E248" s="52"/>
      <c r="F248" s="110"/>
      <c r="G248" s="110"/>
      <c r="L248" s="55"/>
      <c r="M248" s="56"/>
      <c r="N248" s="56"/>
      <c r="O248" s="57"/>
      <c r="P248" s="56"/>
      <c r="Q248" s="57"/>
    </row>
    <row r="249" spans="3:17" s="46" customFormat="1" ht="15.75">
      <c r="C249" s="47"/>
      <c r="D249" s="47"/>
      <c r="E249" s="52"/>
      <c r="F249" s="110"/>
      <c r="G249" s="110"/>
      <c r="L249" s="55"/>
      <c r="M249" s="56"/>
      <c r="N249" s="56"/>
      <c r="O249" s="57"/>
      <c r="P249" s="56"/>
      <c r="Q249" s="57"/>
    </row>
    <row r="250" spans="3:17" s="46" customFormat="1" ht="15.75">
      <c r="C250" s="47"/>
      <c r="D250" s="47"/>
      <c r="E250" s="52"/>
      <c r="F250" s="110"/>
      <c r="G250" s="110"/>
      <c r="L250" s="55"/>
      <c r="M250" s="56"/>
      <c r="N250" s="56"/>
      <c r="O250" s="57"/>
      <c r="P250" s="56"/>
      <c r="Q250" s="57"/>
    </row>
    <row r="251" spans="3:17" s="46" customFormat="1" ht="15.75">
      <c r="C251" s="47"/>
      <c r="D251" s="47"/>
      <c r="E251" s="52"/>
      <c r="F251" s="110"/>
      <c r="G251" s="110"/>
      <c r="L251" s="55"/>
      <c r="M251" s="56"/>
      <c r="N251" s="56"/>
      <c r="O251" s="57"/>
      <c r="P251" s="56"/>
      <c r="Q251" s="57"/>
    </row>
    <row r="252" spans="3:17" s="46" customFormat="1" ht="15.75">
      <c r="C252" s="47"/>
      <c r="D252" s="47"/>
      <c r="E252" s="52"/>
      <c r="F252" s="110"/>
      <c r="G252" s="110"/>
      <c r="L252" s="55"/>
      <c r="M252" s="56"/>
      <c r="N252" s="56"/>
      <c r="O252" s="57"/>
      <c r="P252" s="56"/>
      <c r="Q252" s="57"/>
    </row>
    <row r="253" spans="3:17" s="46" customFormat="1" ht="15.75">
      <c r="C253" s="47"/>
      <c r="D253" s="47"/>
      <c r="E253" s="52"/>
      <c r="F253" s="110"/>
      <c r="G253" s="110"/>
      <c r="L253" s="55"/>
      <c r="M253" s="56"/>
      <c r="N253" s="56"/>
      <c r="O253" s="57"/>
      <c r="P253" s="56"/>
      <c r="Q253" s="57"/>
    </row>
    <row r="254" spans="3:17" s="46" customFormat="1" ht="15.75">
      <c r="C254" s="47"/>
      <c r="D254" s="47"/>
      <c r="E254" s="52"/>
      <c r="F254" s="110"/>
      <c r="G254" s="110"/>
      <c r="L254" s="55"/>
      <c r="M254" s="56"/>
      <c r="N254" s="56"/>
      <c r="O254" s="57"/>
      <c r="P254" s="56"/>
      <c r="Q254" s="57"/>
    </row>
    <row r="255" spans="3:17" s="46" customFormat="1" ht="15.75">
      <c r="C255" s="47"/>
      <c r="D255" s="47"/>
      <c r="E255" s="52"/>
      <c r="F255" s="110"/>
      <c r="G255" s="110"/>
      <c r="L255" s="55"/>
      <c r="M255" s="56"/>
      <c r="N255" s="56"/>
      <c r="O255" s="57"/>
      <c r="P255" s="56"/>
      <c r="Q255" s="57"/>
    </row>
    <row r="256" spans="3:17" s="46" customFormat="1" ht="15.75">
      <c r="C256" s="47"/>
      <c r="D256" s="47"/>
      <c r="E256" s="52"/>
      <c r="F256" s="110"/>
      <c r="G256" s="110"/>
      <c r="L256" s="55"/>
      <c r="M256" s="56"/>
      <c r="N256" s="56"/>
      <c r="O256" s="57"/>
      <c r="P256" s="56"/>
      <c r="Q256" s="57"/>
    </row>
    <row r="257" spans="3:17" s="46" customFormat="1" ht="15.75">
      <c r="C257" s="47"/>
      <c r="D257" s="47"/>
      <c r="E257" s="52"/>
      <c r="F257" s="110"/>
      <c r="G257" s="110"/>
      <c r="L257" s="55"/>
      <c r="M257" s="56"/>
      <c r="N257" s="56"/>
      <c r="O257" s="57"/>
      <c r="P257" s="56"/>
      <c r="Q257" s="57"/>
    </row>
    <row r="258" spans="3:17" s="46" customFormat="1" ht="15.75">
      <c r="C258" s="47"/>
      <c r="D258" s="47"/>
      <c r="E258" s="52"/>
      <c r="F258" s="110"/>
      <c r="G258" s="110"/>
      <c r="L258" s="55"/>
      <c r="M258" s="56"/>
      <c r="N258" s="56"/>
      <c r="O258" s="57"/>
      <c r="P258" s="56"/>
      <c r="Q258" s="57"/>
    </row>
    <row r="259" spans="3:17" s="46" customFormat="1" ht="15.75">
      <c r="C259" s="47"/>
      <c r="D259" s="47"/>
      <c r="E259" s="52"/>
      <c r="F259" s="110"/>
      <c r="G259" s="110"/>
      <c r="L259" s="55"/>
      <c r="M259" s="56"/>
      <c r="N259" s="56"/>
      <c r="O259" s="57"/>
      <c r="P259" s="56"/>
      <c r="Q259" s="57"/>
    </row>
    <row r="260" spans="3:17" s="46" customFormat="1" ht="15.75">
      <c r="C260" s="47"/>
      <c r="D260" s="47"/>
      <c r="E260" s="52"/>
      <c r="F260" s="110"/>
      <c r="G260" s="110"/>
      <c r="L260" s="55"/>
      <c r="M260" s="56"/>
      <c r="N260" s="56"/>
      <c r="O260" s="57"/>
      <c r="P260" s="56"/>
      <c r="Q260" s="57"/>
    </row>
    <row r="261" spans="3:17" s="46" customFormat="1" ht="15.75">
      <c r="C261" s="47"/>
      <c r="D261" s="47"/>
      <c r="E261" s="52"/>
      <c r="F261" s="110"/>
      <c r="G261" s="110"/>
      <c r="L261" s="55"/>
      <c r="M261" s="56"/>
      <c r="N261" s="56"/>
      <c r="O261" s="57"/>
      <c r="P261" s="56"/>
      <c r="Q261" s="57"/>
    </row>
    <row r="262" spans="3:17" s="46" customFormat="1" ht="15.75">
      <c r="C262" s="47"/>
      <c r="D262" s="47"/>
      <c r="E262" s="52"/>
      <c r="F262" s="110"/>
      <c r="G262" s="110"/>
      <c r="L262" s="55"/>
      <c r="M262" s="56"/>
      <c r="N262" s="56"/>
      <c r="O262" s="57"/>
      <c r="P262" s="56"/>
      <c r="Q262" s="57"/>
    </row>
    <row r="263" spans="3:17" s="46" customFormat="1" ht="15.75">
      <c r="C263" s="47"/>
      <c r="D263" s="47"/>
      <c r="E263" s="52"/>
      <c r="F263" s="110"/>
      <c r="G263" s="110"/>
      <c r="L263" s="55"/>
      <c r="M263" s="56"/>
      <c r="N263" s="56"/>
      <c r="O263" s="57"/>
      <c r="P263" s="56"/>
      <c r="Q263" s="57"/>
    </row>
    <row r="264" spans="3:17" s="46" customFormat="1" ht="15.75">
      <c r="C264" s="47"/>
      <c r="D264" s="47"/>
      <c r="E264" s="52"/>
      <c r="F264" s="110"/>
      <c r="G264" s="110"/>
      <c r="L264" s="55"/>
      <c r="M264" s="56"/>
      <c r="N264" s="56"/>
      <c r="O264" s="57"/>
      <c r="P264" s="56"/>
      <c r="Q264" s="57"/>
    </row>
  </sheetData>
  <mergeCells count="7">
    <mergeCell ref="D8:E8"/>
    <mergeCell ref="B15:C15"/>
    <mergeCell ref="B55:C55"/>
    <mergeCell ref="B57:C57"/>
    <mergeCell ref="D9:E9"/>
    <mergeCell ref="D10:E10"/>
    <mergeCell ref="D11:E11"/>
  </mergeCells>
  <conditionalFormatting sqref="E182 E125 E128:E135 E142 E185 E153:E155 E102 E107:E110 E17:E19 E22:E26 E75:E77 E80 E85:E87 E99 E202:E204 E211 E149 E69:E72 E92:E96 E115:E118 E158:E162 E187 E192 E190 E58:E64 E49:E54 E145:E146 E218:E219 E231 E197:E199 E174:E175 E167 E43:E44 E37:E40 E31:E34">
    <cfRule type="cellIs" dxfId="1" priority="179" stopIfTrue="1" operator="lessThan">
      <formula>1</formula>
    </cfRule>
    <cfRule type="cellIs" dxfId="0" priority="180" stopIfTrue="1" operator="greaterThan">
      <formula>7</formula>
    </cfRule>
  </conditionalFormatting>
  <pageMargins left="0.39370078740157483" right="0.39370078740157483" top="0.35433070866141736" bottom="0.31496062992125984" header="0.11811023622047245" footer="0.11811023622047245"/>
  <pageSetup paperSize="9" scale="58" orientation="landscape" horizontalDpi="4294967294" r:id="rId1"/>
  <headerFooter scaleWithDoc="0"/>
  <colBreaks count="1" manualBreakCount="1">
    <brk id="10" max="203"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topLeftCell="A13" zoomScale="80" zoomScaleNormal="80" zoomScaleSheetLayoutView="90" workbookViewId="0">
      <selection activeCell="D25" sqref="D25"/>
    </sheetView>
  </sheetViews>
  <sheetFormatPr defaultRowHeight="15"/>
  <cols>
    <col min="1" max="1" width="3.85546875" customWidth="1"/>
    <col min="2" max="2" width="42.140625" customWidth="1"/>
    <col min="3" max="3" width="12.28515625" style="1" customWidth="1"/>
    <col min="4" max="4" width="18.140625" customWidth="1"/>
    <col min="5" max="5" width="35" customWidth="1"/>
    <col min="6" max="6" width="36.42578125" customWidth="1"/>
    <col min="7" max="7" width="31.5703125" customWidth="1"/>
    <col min="8" max="8" width="33.140625" customWidth="1"/>
    <col min="9" max="9" width="26.5703125" hidden="1" customWidth="1"/>
  </cols>
  <sheetData>
    <row r="1" spans="1:9" ht="18.75">
      <c r="A1" s="130"/>
      <c r="B1" s="126" t="s">
        <v>48</v>
      </c>
      <c r="C1" s="191" t="str">
        <f>+'PROFIL DIRI'!D6</f>
        <v>S3-Kimia</v>
      </c>
      <c r="D1" s="63"/>
      <c r="E1">
        <f>+'Nilai &amp; Analisis per Indikator'!D10:E10</f>
        <v>0</v>
      </c>
    </row>
    <row r="2" spans="1:9" ht="18.75">
      <c r="A2" s="130"/>
      <c r="B2" s="126" t="s">
        <v>15</v>
      </c>
      <c r="C2" s="127"/>
      <c r="D2" s="63"/>
    </row>
    <row r="3" spans="1:9" ht="18.75">
      <c r="B3" s="126"/>
      <c r="C3" s="127"/>
      <c r="D3" s="63"/>
    </row>
    <row r="4" spans="1:9">
      <c r="B4" s="63"/>
      <c r="C4" s="128"/>
      <c r="D4" s="63"/>
    </row>
    <row r="5" spans="1:9" ht="47.25">
      <c r="B5" s="124" t="s">
        <v>0</v>
      </c>
      <c r="C5" s="125" t="s">
        <v>84</v>
      </c>
      <c r="D5" s="124" t="s">
        <v>5</v>
      </c>
      <c r="E5" s="33" t="s">
        <v>22</v>
      </c>
      <c r="F5" s="34" t="s">
        <v>32</v>
      </c>
      <c r="G5" s="33" t="s">
        <v>23</v>
      </c>
      <c r="H5" s="33" t="s">
        <v>24</v>
      </c>
      <c r="I5" s="33" t="s">
        <v>25</v>
      </c>
    </row>
    <row r="6" spans="1:9" ht="59.25" customHeight="1">
      <c r="B6" s="42" t="str">
        <f>+'Nilai &amp; Analisis per Indikator'!A14</f>
        <v>Standar 1: Identitas</v>
      </c>
      <c r="C6" s="180">
        <f>+'Nilai &amp; Analisis per Indikator'!E27</f>
        <v>2.125</v>
      </c>
      <c r="D6" s="143" t="str">
        <f>IF(C6&gt;=3.75,"Sangat baik",IF(C6&gt;=3,"Baik",IF(C6&gt;=2,"Perlu ditingkatkan",IF(C6&gt;=1,"Perbaikan",IF(C6&gt;=0,"Perbaikan mayor")))))</f>
        <v>Perlu ditingkatkan</v>
      </c>
      <c r="E6" s="181"/>
      <c r="F6" s="182"/>
      <c r="G6" s="181"/>
      <c r="H6" s="181"/>
      <c r="I6" s="41"/>
    </row>
    <row r="7" spans="1:9" ht="45" customHeight="1">
      <c r="B7" s="42" t="str">
        <f>+'Nilai &amp; Analisis per Indikator'!A29</f>
        <v>Standar 2: Standar Kurikulum</v>
      </c>
      <c r="C7" s="180">
        <f>+'Nilai &amp; Analisis per Indikator'!E45</f>
        <v>2.25</v>
      </c>
      <c r="D7" s="143" t="str">
        <f t="shared" ref="D7:D23" si="0">IF(C7&gt;=3.75,"Sangat baik",IF(C7&gt;=3,"Baik",IF(C7&gt;=2,"Perlu ditingkatkan",IF(C7&gt;=1,"Perbaikan",IF(C7&gt;=0,"Perbaikan mayor")))))</f>
        <v>Perlu ditingkatkan</v>
      </c>
      <c r="E7" s="181"/>
      <c r="F7" s="182"/>
      <c r="G7" s="181"/>
      <c r="H7" s="181"/>
      <c r="I7" s="41"/>
    </row>
    <row r="8" spans="1:9" ht="42" customHeight="1">
      <c r="B8" s="42" t="str">
        <f>+'Nilai &amp; Analisis per Indikator'!A47</f>
        <v>Standar 3: Standar Proses</v>
      </c>
      <c r="C8" s="180">
        <f>+'Nilai &amp; Analisis per Indikator'!E65</f>
        <v>2.2307692307692308</v>
      </c>
      <c r="D8" s="143" t="str">
        <f t="shared" si="0"/>
        <v>Perlu ditingkatkan</v>
      </c>
      <c r="E8" s="181"/>
      <c r="F8" s="182"/>
      <c r="G8" s="181"/>
      <c r="H8" s="181"/>
      <c r="I8" s="41"/>
    </row>
    <row r="9" spans="1:9" ht="34.5" customHeight="1">
      <c r="B9" s="42" t="str">
        <f>+'Nilai &amp; Analisis per Indikator'!A67</f>
        <v>Standar 4: Evaluasi</v>
      </c>
      <c r="C9" s="180">
        <f>+'Nilai &amp; Analisis per Indikator'!E81</f>
        <v>2.1428571428571428</v>
      </c>
      <c r="D9" s="143" t="str">
        <f t="shared" si="0"/>
        <v>Perlu ditingkatkan</v>
      </c>
      <c r="E9" s="181"/>
      <c r="F9" s="182"/>
      <c r="G9" s="181"/>
      <c r="H9" s="181"/>
      <c r="I9" s="41"/>
    </row>
    <row r="10" spans="1:9" ht="38.25" customHeight="1">
      <c r="B10" s="42" t="str">
        <f>+'Nilai &amp; Analisis per Indikator'!A83</f>
        <v>Standar 5: Suasana Akademik</v>
      </c>
      <c r="C10" s="180">
        <f>+'Nilai &amp; Analisis per Indikator'!E88</f>
        <v>2.3333333333333335</v>
      </c>
      <c r="D10" s="143" t="str">
        <f t="shared" si="0"/>
        <v>Perlu ditingkatkan</v>
      </c>
      <c r="E10" s="181"/>
      <c r="F10" s="182"/>
      <c r="G10" s="181"/>
      <c r="H10" s="181"/>
      <c r="I10" s="41"/>
    </row>
    <row r="11" spans="1:9" ht="44.25" customHeight="1">
      <c r="B11" s="42" t="str">
        <f>+'Nilai &amp; Analisis per Indikator'!A90</f>
        <v>Standar 6: Kemahasiswaan</v>
      </c>
      <c r="C11" s="180">
        <f>+'Nilai &amp; Analisis per Indikator'!E103</f>
        <v>2.4285714285714284</v>
      </c>
      <c r="D11" s="143" t="str">
        <f t="shared" si="0"/>
        <v>Perlu ditingkatkan</v>
      </c>
      <c r="E11" s="181"/>
      <c r="F11" s="182"/>
      <c r="G11" s="181"/>
      <c r="H11" s="181"/>
      <c r="I11" s="41"/>
    </row>
    <row r="12" spans="1:9" ht="39" customHeight="1">
      <c r="B12" s="42" t="str">
        <f>+'Nilai &amp; Analisis per Indikator'!A105</f>
        <v xml:space="preserve">Standar 7: Lulusan </v>
      </c>
      <c r="C12" s="180">
        <f>+'Nilai &amp; Analisis per Indikator'!E118</f>
        <v>1.8571428571428572</v>
      </c>
      <c r="D12" s="143" t="str">
        <f t="shared" si="0"/>
        <v>Perbaikan</v>
      </c>
      <c r="E12" s="181"/>
      <c r="F12" s="182"/>
      <c r="G12" s="181"/>
      <c r="H12" s="181"/>
      <c r="I12" s="41"/>
    </row>
    <row r="13" spans="1:9" ht="33" customHeight="1">
      <c r="B13" s="42" t="str">
        <f>+'Nilai &amp; Analisis per Indikator'!A120</f>
        <v>Standar 8: Sumber Daya Manusia</v>
      </c>
      <c r="C13" s="180">
        <f>+'Nilai &amp; Analisis per Indikator'!E149</f>
        <v>1.8333333333333333</v>
      </c>
      <c r="D13" s="143" t="str">
        <f t="shared" si="0"/>
        <v>Perbaikan</v>
      </c>
      <c r="E13" s="181"/>
      <c r="F13" s="181"/>
      <c r="G13" s="181"/>
      <c r="H13" s="181"/>
      <c r="I13" s="41"/>
    </row>
    <row r="14" spans="1:9" ht="35.25" customHeight="1">
      <c r="B14" s="42" t="str">
        <f>+'Nilai &amp; Analisis per Indikator'!A151</f>
        <v xml:space="preserve">Standar 9: Sarana dan Prasarana </v>
      </c>
      <c r="C14" s="180">
        <f>+'Nilai &amp; Analisis per Indikator'!E163</f>
        <v>2</v>
      </c>
      <c r="D14" s="143" t="str">
        <f t="shared" si="0"/>
        <v>Perlu ditingkatkan</v>
      </c>
      <c r="E14" s="181"/>
      <c r="F14" s="181"/>
      <c r="G14" s="181"/>
      <c r="H14" s="181"/>
      <c r="I14" s="41"/>
    </row>
    <row r="15" spans="1:9" ht="35.25" customHeight="1">
      <c r="B15" s="42" t="s">
        <v>245</v>
      </c>
      <c r="C15" s="180">
        <f>+'Nilai &amp; Analisis per Indikator'!E170</f>
        <v>3</v>
      </c>
      <c r="D15" s="143" t="str">
        <f t="shared" si="0"/>
        <v>Baik</v>
      </c>
      <c r="E15" s="181"/>
      <c r="F15" s="181"/>
      <c r="G15" s="181"/>
      <c r="H15" s="181"/>
      <c r="I15" s="41"/>
    </row>
    <row r="16" spans="1:9" ht="37.5" customHeight="1">
      <c r="B16" s="42" t="str">
        <f>+'Nilai &amp; Analisis per Indikator'!A172</f>
        <v xml:space="preserve">Standar 11: Pembiayaan </v>
      </c>
      <c r="C16" s="180">
        <f>+'Nilai &amp; Analisis per Indikator'!E178</f>
        <v>3</v>
      </c>
      <c r="D16" s="143" t="str">
        <f t="shared" si="0"/>
        <v>Baik</v>
      </c>
      <c r="E16" s="181"/>
      <c r="F16" s="181"/>
      <c r="G16" s="181"/>
      <c r="H16" s="181"/>
      <c r="I16" s="41"/>
    </row>
    <row r="17" spans="1:9" ht="41.25" customHeight="1">
      <c r="B17" s="42" t="str">
        <f>+'Nilai &amp; Analisis per Indikator'!A180</f>
        <v>Standar 12. Pengelolaan</v>
      </c>
      <c r="C17" s="180">
        <f>+'Nilai &amp; Analisis per Indikator'!E193</f>
        <v>2.2000000000000002</v>
      </c>
      <c r="D17" s="143" t="str">
        <f t="shared" si="0"/>
        <v>Perlu ditingkatkan</v>
      </c>
      <c r="E17" s="181"/>
      <c r="F17" s="181"/>
      <c r="G17" s="181"/>
      <c r="H17" s="181"/>
      <c r="I17" s="41"/>
    </row>
    <row r="18" spans="1:9" ht="41.25" customHeight="1">
      <c r="B18" s="42" t="str">
        <f>+'Nilai &amp; Analisis per Indikator'!A195</f>
        <v>Standar 13: Penelitian</v>
      </c>
      <c r="C18" s="180">
        <f>+'Nilai &amp; Analisis per Indikator'!E205</f>
        <v>2</v>
      </c>
      <c r="D18" s="143" t="str">
        <f t="shared" si="0"/>
        <v>Perlu ditingkatkan</v>
      </c>
      <c r="E18" s="181"/>
      <c r="F18" s="181"/>
      <c r="G18" s="181"/>
      <c r="H18" s="181"/>
      <c r="I18" s="41"/>
    </row>
    <row r="19" spans="1:9" ht="41.25" customHeight="1">
      <c r="B19" s="42" t="str">
        <f>+'Nilai &amp; Analisis per Indikator'!A207</f>
        <v>Standar 14: Pengabdian Kepada Masyarakat</v>
      </c>
      <c r="C19" s="180">
        <f>+'Nilai &amp; Analisis per Indikator'!E212</f>
        <v>2</v>
      </c>
      <c r="D19" s="143" t="str">
        <f t="shared" si="0"/>
        <v>Perlu ditingkatkan</v>
      </c>
      <c r="E19" s="181"/>
      <c r="F19" s="181"/>
      <c r="G19" s="181"/>
      <c r="H19" s="181"/>
      <c r="I19" s="41"/>
    </row>
    <row r="20" spans="1:9" ht="41.25" customHeight="1">
      <c r="B20" s="42" t="str">
        <f>+'Nilai &amp; Analisis per Indikator'!A214</f>
        <v xml:space="preserve">Standar 15: Kerjasama </v>
      </c>
      <c r="C20" s="180">
        <f>+'Nilai &amp; Analisis per Indikator'!E220</f>
        <v>2</v>
      </c>
      <c r="D20" s="143" t="str">
        <f t="shared" si="0"/>
        <v>Perlu ditingkatkan</v>
      </c>
      <c r="E20" s="181"/>
      <c r="F20" s="181"/>
      <c r="G20" s="181"/>
      <c r="H20" s="181"/>
      <c r="I20" s="41"/>
    </row>
    <row r="21" spans="1:9" ht="41.25" customHeight="1">
      <c r="B21" s="42" t="s">
        <v>246</v>
      </c>
      <c r="C21" s="180" t="s">
        <v>249</v>
      </c>
      <c r="D21" s="183" t="s">
        <v>250</v>
      </c>
      <c r="E21" s="181"/>
      <c r="F21" s="181"/>
      <c r="G21" s="181"/>
      <c r="H21" s="181"/>
      <c r="I21" s="41"/>
    </row>
    <row r="22" spans="1:9" ht="41.25" customHeight="1">
      <c r="B22" s="42" t="s">
        <v>248</v>
      </c>
      <c r="C22" s="180">
        <f>+'Nilai &amp; Analisis per Indikator'!E232</f>
        <v>2</v>
      </c>
      <c r="D22" s="143" t="str">
        <f t="shared" si="0"/>
        <v>Perlu ditingkatkan</v>
      </c>
      <c r="E22" s="181"/>
      <c r="F22" s="181"/>
      <c r="G22" s="181"/>
      <c r="H22" s="181"/>
      <c r="I22" s="41"/>
    </row>
    <row r="23" spans="1:9" ht="33.75" customHeight="1">
      <c r="B23" s="137" t="s">
        <v>1</v>
      </c>
      <c r="C23" s="184">
        <f>AVERAGE(C6:C17)</f>
        <v>2.2834172771672772</v>
      </c>
      <c r="D23" s="143" t="str">
        <f t="shared" si="0"/>
        <v>Perlu ditingkatkan</v>
      </c>
      <c r="E23" s="181"/>
      <c r="F23" s="181"/>
      <c r="G23" s="181"/>
      <c r="H23" s="181"/>
      <c r="I23" s="28"/>
    </row>
    <row r="24" spans="1:9" ht="33.75" customHeight="1">
      <c r="B24" s="137" t="s">
        <v>86</v>
      </c>
      <c r="C24" s="185">
        <f>+'Nilai &amp; Analisis per Indikator'!E233</f>
        <v>192</v>
      </c>
      <c r="D24" s="143"/>
      <c r="E24" s="186" t="s">
        <v>87</v>
      </c>
      <c r="F24" s="181"/>
      <c r="G24" s="181"/>
      <c r="H24" s="181"/>
      <c r="I24" s="28"/>
    </row>
    <row r="25" spans="1:9" ht="15.75">
      <c r="A25" s="30"/>
      <c r="B25" s="31"/>
      <c r="C25" s="187"/>
      <c r="D25" s="188"/>
      <c r="E25" s="64"/>
      <c r="F25" s="64"/>
      <c r="G25" s="64"/>
      <c r="H25" s="64"/>
      <c r="I25" s="29"/>
    </row>
    <row r="26" spans="1:9">
      <c r="B26" s="7"/>
      <c r="C26" s="189"/>
      <c r="D26" s="190"/>
      <c r="E26" s="130"/>
      <c r="F26" s="130"/>
      <c r="G26" s="130"/>
      <c r="H26" s="130"/>
    </row>
    <row r="27" spans="1:9" ht="18.75">
      <c r="A27" s="35" t="s">
        <v>31</v>
      </c>
      <c r="B27" s="36" t="s">
        <v>26</v>
      </c>
      <c r="C27" s="206" t="s">
        <v>27</v>
      </c>
      <c r="D27" s="206"/>
      <c r="E27" s="206"/>
      <c r="F27" s="206" t="s">
        <v>28</v>
      </c>
      <c r="G27" s="206"/>
      <c r="H27" s="130"/>
    </row>
    <row r="28" spans="1:9" ht="120" customHeight="1">
      <c r="A28" s="44">
        <v>1</v>
      </c>
      <c r="B28" s="43" t="s">
        <v>29</v>
      </c>
      <c r="C28" s="207"/>
      <c r="D28" s="207"/>
      <c r="E28" s="207"/>
      <c r="F28" s="208"/>
      <c r="G28" s="208"/>
      <c r="H28" s="130"/>
    </row>
  </sheetData>
  <mergeCells count="4">
    <mergeCell ref="F27:G27"/>
    <mergeCell ref="C27:E27"/>
    <mergeCell ref="C28:E28"/>
    <mergeCell ref="F28:G28"/>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0" t="s">
        <v>2</v>
      </c>
    </row>
    <row r="2" spans="1:1" ht="21">
      <c r="A2" s="11" t="s">
        <v>8</v>
      </c>
    </row>
    <row r="3" spans="1:1" ht="21">
      <c r="A3" s="11" t="s">
        <v>7</v>
      </c>
    </row>
    <row r="7" spans="1:1" ht="21">
      <c r="A7" s="11" t="s">
        <v>2</v>
      </c>
    </row>
    <row r="8" spans="1:1" ht="21">
      <c r="A8" s="11"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C31"/>
  <sheetViews>
    <sheetView zoomScale="90" zoomScaleNormal="90" workbookViewId="0">
      <selection activeCell="O21" sqref="O21"/>
    </sheetView>
  </sheetViews>
  <sheetFormatPr defaultRowHeight="15"/>
  <cols>
    <col min="1" max="1" width="1.140625" customWidth="1"/>
    <col min="2" max="2" width="45.5703125" customWidth="1"/>
  </cols>
  <sheetData>
    <row r="1" spans="2:3">
      <c r="C1" s="1"/>
    </row>
    <row r="2" spans="2:3">
      <c r="C2" s="1"/>
    </row>
    <row r="3" spans="2:3" ht="31.5">
      <c r="B3" s="9" t="s">
        <v>0</v>
      </c>
      <c r="C3" s="27" t="s">
        <v>6</v>
      </c>
    </row>
    <row r="4" spans="2:3" ht="15.75">
      <c r="B4" s="2" t="str">
        <f>+'REKAP &amp; Analisis per Standar'!B6</f>
        <v>Standar 1: Identitas</v>
      </c>
      <c r="C4" s="8">
        <f>+'REKAP &amp; Analisis per Standar'!C6</f>
        <v>2.125</v>
      </c>
    </row>
    <row r="5" spans="2:3" ht="15.75">
      <c r="B5" s="2" t="str">
        <f>+'REKAP &amp; Analisis per Standar'!B7</f>
        <v>Standar 2: Standar Kurikulum</v>
      </c>
      <c r="C5" s="8">
        <f>+'REKAP &amp; Analisis per Standar'!C7</f>
        <v>2.25</v>
      </c>
    </row>
    <row r="6" spans="2:3" ht="15.75">
      <c r="B6" s="2" t="str">
        <f>+'REKAP &amp; Analisis per Standar'!B8</f>
        <v>Standar 3: Standar Proses</v>
      </c>
      <c r="C6" s="8">
        <f>+'REKAP &amp; Analisis per Standar'!C8</f>
        <v>2.2307692307692308</v>
      </c>
    </row>
    <row r="7" spans="2:3" ht="15.75">
      <c r="B7" s="2" t="str">
        <f>+'REKAP &amp; Analisis per Standar'!B9</f>
        <v>Standar 4: Evaluasi</v>
      </c>
      <c r="C7" s="8">
        <f>+'REKAP &amp; Analisis per Standar'!C9</f>
        <v>2.1428571428571428</v>
      </c>
    </row>
    <row r="8" spans="2:3" ht="15.75">
      <c r="B8" s="2" t="str">
        <f>+'REKAP &amp; Analisis per Standar'!B10</f>
        <v>Standar 5: Suasana Akademik</v>
      </c>
      <c r="C8" s="8">
        <f>+'REKAP &amp; Analisis per Standar'!C10</f>
        <v>2.3333333333333335</v>
      </c>
    </row>
    <row r="9" spans="2:3" ht="15.75">
      <c r="B9" s="2" t="str">
        <f>+'REKAP &amp; Analisis per Standar'!B11</f>
        <v>Standar 6: Kemahasiswaan</v>
      </c>
      <c r="C9" s="8">
        <f>+'REKAP &amp; Analisis per Standar'!C11</f>
        <v>2.4285714285714284</v>
      </c>
    </row>
    <row r="10" spans="2:3" ht="15.75">
      <c r="B10" s="2" t="str">
        <f>+'REKAP &amp; Analisis per Standar'!B12</f>
        <v xml:space="preserve">Standar 7: Lulusan </v>
      </c>
      <c r="C10" s="8">
        <f>+'REKAP &amp; Analisis per Standar'!C12</f>
        <v>1.8571428571428572</v>
      </c>
    </row>
    <row r="11" spans="2:3" ht="15.75">
      <c r="B11" s="2" t="str">
        <f>+'REKAP &amp; Analisis per Standar'!B13</f>
        <v>Standar 8: Sumber Daya Manusia</v>
      </c>
      <c r="C11" s="8">
        <f>+'REKAP &amp; Analisis per Standar'!C13</f>
        <v>1.8333333333333333</v>
      </c>
    </row>
    <row r="12" spans="2:3" ht="15.75">
      <c r="B12" s="2" t="str">
        <f>+'REKAP &amp; Analisis per Standar'!B14</f>
        <v xml:space="preserve">Standar 9: Sarana dan Prasarana </v>
      </c>
      <c r="C12" s="8">
        <f>+'REKAP &amp; Analisis per Standar'!C14</f>
        <v>2</v>
      </c>
    </row>
    <row r="13" spans="2:3" ht="15.75">
      <c r="B13" s="2" t="s">
        <v>245</v>
      </c>
      <c r="C13" s="8">
        <f>+'REKAP &amp; Analisis per Standar'!C15</f>
        <v>3</v>
      </c>
    </row>
    <row r="14" spans="2:3" ht="15.75">
      <c r="B14" s="2" t="str">
        <f>+'REKAP &amp; Analisis per Standar'!B16</f>
        <v xml:space="preserve">Standar 11: Pembiayaan </v>
      </c>
      <c r="C14" s="8">
        <f>+'REKAP &amp; Analisis per Standar'!C16</f>
        <v>3</v>
      </c>
    </row>
    <row r="15" spans="2:3" s="130" customFormat="1" ht="15.75">
      <c r="B15" s="129" t="str">
        <f>+'REKAP &amp; Analisis per Standar'!B17</f>
        <v>Standar 12. Pengelolaan</v>
      </c>
      <c r="C15" s="8">
        <f>+'REKAP &amp; Analisis per Standar'!C17</f>
        <v>2.2000000000000002</v>
      </c>
    </row>
    <row r="16" spans="2:3" s="130" customFormat="1" ht="15.75">
      <c r="B16" s="129" t="str">
        <f>+'REKAP &amp; Analisis per Standar'!B18</f>
        <v>Standar 13: Penelitian</v>
      </c>
      <c r="C16" s="8">
        <f>+'REKAP &amp; Analisis per Standar'!C18</f>
        <v>2</v>
      </c>
    </row>
    <row r="17" spans="2:3" s="130" customFormat="1" ht="15.75">
      <c r="B17" s="129" t="str">
        <f>+'REKAP &amp; Analisis per Standar'!B19</f>
        <v>Standar 14: Pengabdian Kepada Masyarakat</v>
      </c>
      <c r="C17" s="8">
        <f>+'REKAP &amp; Analisis per Standar'!C19</f>
        <v>2</v>
      </c>
    </row>
    <row r="18" spans="2:3" s="130" customFormat="1" ht="15.75">
      <c r="B18" s="129" t="str">
        <f>+'REKAP &amp; Analisis per Standar'!B20</f>
        <v xml:space="preserve">Standar 15: Kerjasama </v>
      </c>
      <c r="C18" s="8">
        <f>+'REKAP &amp; Analisis per Standar'!C20</f>
        <v>2</v>
      </c>
    </row>
    <row r="19" spans="2:3" s="130" customFormat="1" ht="15.75">
      <c r="B19" s="129" t="s">
        <v>251</v>
      </c>
      <c r="C19" s="8">
        <f>+'REKAP &amp; Analisis per Standar'!C22</f>
        <v>2</v>
      </c>
    </row>
    <row r="20" spans="2:3" s="140" customFormat="1" ht="18.75">
      <c r="B20" s="138" t="s">
        <v>1</v>
      </c>
      <c r="C20" s="139">
        <f>AVERAGE(C4:C18)</f>
        <v>2.2267338217338222</v>
      </c>
    </row>
    <row r="21" spans="2:3" s="140" customFormat="1" ht="18.75">
      <c r="B21" s="138" t="s">
        <v>88</v>
      </c>
      <c r="C21" s="141">
        <f>+'REKAP &amp; Analisis per Standar'!C24</f>
        <v>192</v>
      </c>
    </row>
    <row r="22" spans="2:3" s="131" customFormat="1">
      <c r="C22" s="132"/>
    </row>
    <row r="23" spans="2:3" s="131" customFormat="1">
      <c r="B23" s="133"/>
      <c r="C23" s="133"/>
    </row>
    <row r="24" spans="2:3" s="131" customFormat="1">
      <c r="B24" s="133"/>
      <c r="C24" s="133"/>
    </row>
    <row r="25" spans="2:3" s="130" customFormat="1">
      <c r="B25" s="134"/>
      <c r="C25" s="134"/>
    </row>
    <row r="26" spans="2:3" s="130" customFormat="1">
      <c r="B26" s="134"/>
      <c r="C26" s="134"/>
    </row>
    <row r="27" spans="2:3" s="130" customFormat="1"/>
    <row r="28" spans="2:3" s="130" customFormat="1"/>
    <row r="29" spans="2:3" s="130" customFormat="1"/>
    <row r="30" spans="2:3" s="130" customFormat="1"/>
    <row r="31" spans="2:3" s="130" customFormat="1"/>
  </sheetData>
  <pageMargins left="0.7" right="0.7" top="0.75" bottom="0.75"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2013-12-02T07:45:00Z</cp:lastPrinted>
  <dcterms:created xsi:type="dcterms:W3CDTF">2011-10-19T04:38:43Z</dcterms:created>
  <dcterms:modified xsi:type="dcterms:W3CDTF">2014-10-31T06:24:13Z</dcterms:modified>
</cp:coreProperties>
</file>