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235" yWindow="0" windowWidth="6795" windowHeight="5565" firstSheet="1" activeTab="4"/>
  </bookViews>
  <sheets>
    <sheet name="PROFIL DIRI" sheetId="10" r:id="rId1"/>
    <sheet name="Nilai &amp; Analisis per Indikator" sheetId="1" r:id="rId2"/>
    <sheet name="REKAP &amp; Analisis per Standar" sheetId="2" r:id="rId3"/>
    <sheet name="Catatan untuk modifikasi" sheetId="3" state="hidden" r:id="rId4"/>
    <sheet name="Peta Mutu" sheetId="11" r:id="rId5"/>
    <sheet name="Readme" sheetId="8" state="hidden" r:id="rId6"/>
  </sheets>
  <definedNames>
    <definedName name="_GoBack" localSheetId="0">'PROFIL DIRI'!#REF!</definedName>
    <definedName name="_xlnm.Print_Area" localSheetId="1">'Nilai &amp; Analisis per Indikator'!$A$1:$L$237</definedName>
    <definedName name="_xlnm.Print_Area" localSheetId="0">'PROFIL DIRI'!$A$1:$D$33</definedName>
  </definedNames>
  <calcPr calcId="124519"/>
</workbook>
</file>

<file path=xl/calcChain.xml><?xml version="1.0" encoding="utf-8"?>
<calcChain xmlns="http://schemas.openxmlformats.org/spreadsheetml/2006/main">
  <c r="E235" i="1"/>
  <c r="C21" i="2" s="1"/>
  <c r="E171" i="1"/>
  <c r="C14" i="2" s="1"/>
  <c r="E108" i="1"/>
  <c r="G235"/>
  <c r="E215"/>
  <c r="E207"/>
  <c r="G207"/>
  <c r="G150"/>
  <c r="E125"/>
  <c r="E84"/>
  <c r="E67"/>
  <c r="G45"/>
  <c r="E45"/>
  <c r="E27"/>
  <c r="G27"/>
  <c r="G67"/>
  <c r="G84"/>
  <c r="G91"/>
  <c r="G108"/>
  <c r="G125"/>
  <c r="G164"/>
  <c r="G180"/>
  <c r="G195"/>
  <c r="G215"/>
  <c r="G223"/>
  <c r="F234"/>
  <c r="E223"/>
  <c r="E195"/>
  <c r="E164"/>
  <c r="F162"/>
  <c r="F73"/>
  <c r="D21" i="2" l="1"/>
  <c r="C15" i="11"/>
  <c r="D14" i="2"/>
  <c r="C21" i="11"/>
  <c r="D10" i="1"/>
  <c r="D9"/>
  <c r="F222" l="1"/>
  <c r="F206"/>
  <c r="E180"/>
  <c r="F175"/>
  <c r="F176"/>
  <c r="F161"/>
  <c r="F163"/>
  <c r="F123"/>
  <c r="F104"/>
  <c r="F97"/>
  <c r="F98"/>
  <c r="F99"/>
  <c r="F100"/>
  <c r="F80"/>
  <c r="F65" l="1"/>
  <c r="F66"/>
  <c r="F64"/>
  <c r="F53"/>
  <c r="F37" l="1"/>
  <c r="F32"/>
  <c r="F61" l="1"/>
  <c r="F194"/>
  <c r="F192"/>
  <c r="F189"/>
  <c r="F199"/>
  <c r="F211"/>
  <c r="F214"/>
  <c r="G171" l="1"/>
  <c r="E237" s="1"/>
  <c r="C23" i="2" s="1"/>
  <c r="F168" i="1"/>
  <c r="F177"/>
  <c r="F72" l="1"/>
  <c r="F57" l="1"/>
  <c r="F58"/>
  <c r="F43"/>
  <c r="F16" l="1"/>
  <c r="F17"/>
  <c r="B19" i="2" l="1"/>
  <c r="B20" i="11" s="1"/>
  <c r="B18" i="2"/>
  <c r="B19" i="11" s="1"/>
  <c r="B17" i="2"/>
  <c r="B18" i="11" s="1"/>
  <c r="B16" i="2"/>
  <c r="B17" i="11" s="1"/>
  <c r="B15" i="2"/>
  <c r="B16" i="11" s="1"/>
  <c r="B13" i="2"/>
  <c r="B14" i="11" s="1"/>
  <c r="B12" i="2"/>
  <c r="B13" i="11" s="1"/>
  <c r="B11" i="2"/>
  <c r="B12" i="11" s="1"/>
  <c r="B10" i="2"/>
  <c r="B11" i="11" s="1"/>
  <c r="B9" i="2"/>
  <c r="B10" i="11" s="1"/>
  <c r="B8" i="2"/>
  <c r="B9" i="11" s="1"/>
  <c r="B7" i="2"/>
  <c r="B8" i="11" s="1"/>
  <c r="B6" i="2"/>
  <c r="B7" i="11" s="1"/>
  <c r="B5" i="2"/>
  <c r="B6" i="11" s="1"/>
  <c r="C1" i="2"/>
  <c r="E1"/>
  <c r="C19"/>
  <c r="D19" s="1"/>
  <c r="F221" i="1"/>
  <c r="C18" i="2"/>
  <c r="C17"/>
  <c r="F205" i="1"/>
  <c r="F201"/>
  <c r="F204"/>
  <c r="F200"/>
  <c r="C16" i="2"/>
  <c r="D16" s="1"/>
  <c r="F187" i="1"/>
  <c r="F184"/>
  <c r="C15" i="2"/>
  <c r="D15" s="1"/>
  <c r="E150" i="1"/>
  <c r="C12" i="2" s="1"/>
  <c r="D12" s="1"/>
  <c r="C13"/>
  <c r="D13" s="1"/>
  <c r="F159" i="1"/>
  <c r="F160"/>
  <c r="F158"/>
  <c r="F155"/>
  <c r="F154"/>
  <c r="F147"/>
  <c r="F144"/>
  <c r="F137"/>
  <c r="F136"/>
  <c r="F133"/>
  <c r="F132"/>
  <c r="C11" i="2"/>
  <c r="D11" s="1"/>
  <c r="F124" i="1"/>
  <c r="F122"/>
  <c r="F121"/>
  <c r="F113"/>
  <c r="F114"/>
  <c r="F115"/>
  <c r="F116"/>
  <c r="F112"/>
  <c r="F107"/>
  <c r="F96"/>
  <c r="F103"/>
  <c r="F95"/>
  <c r="F89"/>
  <c r="F90"/>
  <c r="F88"/>
  <c r="F83"/>
  <c r="F79"/>
  <c r="F74"/>
  <c r="F75"/>
  <c r="F76"/>
  <c r="F71"/>
  <c r="F63"/>
  <c r="F62"/>
  <c r="F59"/>
  <c r="F55"/>
  <c r="F54"/>
  <c r="F52"/>
  <c r="F51"/>
  <c r="F50"/>
  <c r="F49"/>
  <c r="F23"/>
  <c r="F24"/>
  <c r="F25"/>
  <c r="F26"/>
  <c r="F22"/>
  <c r="F44"/>
  <c r="F18"/>
  <c r="F19"/>
  <c r="F40"/>
  <c r="F39"/>
  <c r="F38"/>
  <c r="F33"/>
  <c r="F34"/>
  <c r="F31"/>
  <c r="C10" i="2"/>
  <c r="D10" s="1"/>
  <c r="E91" i="1"/>
  <c r="C9" i="2" s="1"/>
  <c r="D9" s="1"/>
  <c r="C8"/>
  <c r="D8" s="1"/>
  <c r="C7"/>
  <c r="D7" s="1"/>
  <c r="D18" l="1"/>
  <c r="D17"/>
  <c r="C18" i="11"/>
  <c r="C8"/>
  <c r="C12"/>
  <c r="C17"/>
  <c r="C13"/>
  <c r="C9"/>
  <c r="C20"/>
  <c r="C16"/>
  <c r="C11"/>
  <c r="C19"/>
  <c r="C14"/>
  <c r="C10"/>
  <c r="C6" i="2"/>
  <c r="C23" i="11" l="1"/>
  <c r="D6" i="2"/>
  <c r="C7" i="11"/>
  <c r="C5" i="2"/>
  <c r="C22" s="1"/>
  <c r="D8" i="1"/>
  <c r="D5" i="2" l="1"/>
  <c r="C6" i="11"/>
  <c r="C22" s="1"/>
  <c r="D22" i="2" l="1"/>
</calcChain>
</file>

<file path=xl/sharedStrings.xml><?xml version="1.0" encoding="utf-8"?>
<sst xmlns="http://schemas.openxmlformats.org/spreadsheetml/2006/main" count="383" uniqueCount="322">
  <si>
    <t>Rekap nilai</t>
  </si>
  <si>
    <t>Rata-rata</t>
  </si>
  <si>
    <t>Catatan:</t>
  </si>
  <si>
    <t>Petunjuk Pengisian:</t>
  </si>
  <si>
    <t xml:space="preserve">Nama Perguruan Tinggi: </t>
  </si>
  <si>
    <t>Sebutan</t>
  </si>
  <si>
    <t>Nilai per standar</t>
  </si>
  <si>
    <t>b. Pilih (1) REVIEW, (2) unprotect sheet dan (3) password ppmp</t>
  </si>
  <si>
    <r>
      <t xml:space="preserve">a. Untuk memodifikasi sheet </t>
    </r>
    <r>
      <rPr>
        <b/>
        <sz val="16"/>
        <color indexed="8"/>
        <rFont val="Calibri"/>
        <family val="2"/>
      </rPr>
      <t>INPUT NILAI</t>
    </r>
    <r>
      <rPr>
        <sz val="16"/>
        <color indexed="8"/>
        <rFont val="Calibri"/>
        <family val="2"/>
      </rPr>
      <t xml:space="preserve"> dan</t>
    </r>
    <r>
      <rPr>
        <b/>
        <sz val="16"/>
        <color indexed="8"/>
        <rFont val="Calibri"/>
        <family val="2"/>
      </rPr>
      <t xml:space="preserve"> REKAP</t>
    </r>
  </si>
  <si>
    <t>Pd kolom rekap sebutan dibuat angka dan tulisan, bukan diambil dari cell</t>
  </si>
  <si>
    <t>Ada 2 perubahan untuk format 20120223:</t>
  </si>
  <si>
    <t>1. Keadaan PT untul Standar A dapat diisi</t>
  </si>
  <si>
    <t>2. STANDAR B: dihitung rata2 untuk 2 sub-standar, perhitungan yang lalu hanya di-rata2 suasana akademik</t>
  </si>
  <si>
    <t>Rencana Perbaikan</t>
  </si>
  <si>
    <t>Target</t>
  </si>
  <si>
    <t xml:space="preserve">Tahun Pengukuran Mutu: </t>
  </si>
  <si>
    <t>Akar Penyebab/
Penunjang</t>
  </si>
  <si>
    <t>Nilai capaian</t>
  </si>
  <si>
    <t>:</t>
  </si>
  <si>
    <t>Bentuk PT</t>
  </si>
  <si>
    <t xml:space="preserve">Visi </t>
  </si>
  <si>
    <t xml:space="preserve">:  </t>
  </si>
  <si>
    <t>Keunggulan</t>
  </si>
  <si>
    <t>Tantangan</t>
  </si>
  <si>
    <t>Peluang</t>
  </si>
  <si>
    <t>Rekomendasi</t>
  </si>
  <si>
    <t>Rekomendasi Khusus</t>
  </si>
  <si>
    <t xml:space="preserve">Jangka Pendek </t>
  </si>
  <si>
    <t>Jangka Panjang</t>
  </si>
  <si>
    <t>Perguruan Tinggi</t>
  </si>
  <si>
    <t>1. Untuk membuka protect, (1) pilih Review (2) Unprotect (3) password: PPMP</t>
  </si>
  <si>
    <t>No</t>
  </si>
  <si>
    <t>Kelemahan/ Keterbatasan</t>
  </si>
  <si>
    <t>Nama Fakultas</t>
  </si>
  <si>
    <t>Nama Perguruan Tinggi</t>
  </si>
  <si>
    <t>Nama Singkatan Perguruan Tinggi</t>
  </si>
  <si>
    <t>Kota</t>
  </si>
  <si>
    <t>Propinsi</t>
  </si>
  <si>
    <t>Kode Pos</t>
  </si>
  <si>
    <t>Website</t>
  </si>
  <si>
    <t>Email</t>
  </si>
  <si>
    <t>Fax</t>
  </si>
  <si>
    <t>Telepon</t>
  </si>
  <si>
    <t>Keberadaan Unit Jaminan Mutu</t>
  </si>
  <si>
    <t>Tahun Berdiri Unit Penjaminan Mutu</t>
  </si>
  <si>
    <t>Nama Program Studi</t>
  </si>
  <si>
    <t>Status</t>
  </si>
  <si>
    <t>Akreditasi Prodi</t>
  </si>
  <si>
    <t xml:space="preserve">Nama Prodi Perguruan Tinggi: </t>
  </si>
  <si>
    <t xml:space="preserve">PROFIL DIRI  PROGRAM STUDI </t>
  </si>
  <si>
    <t>UNIVERSITAS ANDALAS</t>
  </si>
  <si>
    <t>UNAND</t>
  </si>
  <si>
    <t>PADANG</t>
  </si>
  <si>
    <t>SUMATERA BARAT</t>
  </si>
  <si>
    <t>NEGERI</t>
  </si>
  <si>
    <t>ADA</t>
  </si>
  <si>
    <t>DR. WERRY DARTA TAIFUR, SE. MA</t>
  </si>
  <si>
    <t>Alamat</t>
  </si>
  <si>
    <t xml:space="preserve">UNIVERSITAS </t>
  </si>
  <si>
    <t>Ijin Pendirian/Operasional Prodi</t>
  </si>
  <si>
    <t>Standar 1: Identitas</t>
  </si>
  <si>
    <t>Standar 2: Standar Kurikulum</t>
  </si>
  <si>
    <t>Standar 5: Suasana Akademik</t>
  </si>
  <si>
    <t>Standar 6: Kemahasiswaan</t>
  </si>
  <si>
    <t>Instrumen Mutu</t>
  </si>
  <si>
    <t>Rektor,</t>
  </si>
  <si>
    <t xml:space="preserve">                                                                Penanggung jawab Penjaminan Mutu,</t>
  </si>
  <si>
    <t xml:space="preserve">                                                                             Prof. Dr. Mansyurdin</t>
  </si>
  <si>
    <t>Masa berlaku</t>
  </si>
  <si>
    <t>Standar 3: Standar Proses</t>
  </si>
  <si>
    <t>Rencana Pembiayaan (Nama kegiatan, PIC, Biaya, Sumber Dana)</t>
  </si>
  <si>
    <t>Standar 4: Evaluasi</t>
  </si>
  <si>
    <t xml:space="preserve"> </t>
  </si>
  <si>
    <r>
      <t xml:space="preserve">2. Isilah </t>
    </r>
    <r>
      <rPr>
        <b/>
        <sz val="12"/>
        <color theme="1"/>
        <rFont val="Calibri"/>
        <family val="2"/>
        <scheme val="minor"/>
      </rPr>
      <t>Nilai Capaian</t>
    </r>
    <r>
      <rPr>
        <sz val="12"/>
        <color theme="1"/>
        <rFont val="Calibri"/>
        <family val="2"/>
        <scheme val="minor"/>
      </rPr>
      <t xml:space="preserve"> dengan skor 0-4</t>
    </r>
  </si>
  <si>
    <r>
      <t xml:space="preserve">3. Apabila </t>
    </r>
    <r>
      <rPr>
        <b/>
        <sz val="12"/>
        <color theme="1"/>
        <rFont val="Calibri"/>
        <family val="2"/>
        <scheme val="minor"/>
      </rPr>
      <t>Nilai Capaian</t>
    </r>
    <r>
      <rPr>
        <sz val="12"/>
        <color theme="1"/>
        <rFont val="Calibri"/>
        <family val="2"/>
        <scheme val="minor"/>
      </rPr>
      <t xml:space="preserve"> diisi dengan nilai 1-4 maka </t>
    </r>
    <r>
      <rPr>
        <i/>
        <sz val="12"/>
        <color theme="1"/>
        <rFont val="Calibri"/>
        <family val="2"/>
        <scheme val="minor"/>
      </rPr>
      <t>Cell</t>
    </r>
    <r>
      <rPr>
        <sz val="12"/>
        <color theme="1"/>
        <rFont val="Calibri"/>
        <family val="2"/>
        <scheme val="minor"/>
      </rPr>
      <t xml:space="preserve"> berwarna kuning </t>
    </r>
  </si>
  <si>
    <r>
      <t xml:space="preserve">4. Apabila </t>
    </r>
    <r>
      <rPr>
        <b/>
        <sz val="12"/>
        <color theme="1"/>
        <rFont val="Calibri"/>
        <family val="2"/>
        <scheme val="minor"/>
      </rPr>
      <t>Nilai Capaian</t>
    </r>
    <r>
      <rPr>
        <sz val="12"/>
        <color theme="1"/>
        <rFont val="Calibri"/>
        <family val="2"/>
        <scheme val="minor"/>
      </rPr>
      <t xml:space="preserve"> diisi dengan 0 atau kosong atau lainnya maka </t>
    </r>
    <r>
      <rPr>
        <i/>
        <sz val="12"/>
        <color theme="1"/>
        <rFont val="Calibri"/>
        <family val="2"/>
        <scheme val="minor"/>
      </rPr>
      <t xml:space="preserve">Cell </t>
    </r>
    <r>
      <rPr>
        <sz val="12"/>
        <color theme="1"/>
        <rFont val="Calibri"/>
        <family val="2"/>
        <scheme val="minor"/>
      </rPr>
      <t>berwarna merah muda</t>
    </r>
  </si>
  <si>
    <t xml:space="preserve">  </t>
  </si>
  <si>
    <t xml:space="preserve">Standar 7: Lulusan </t>
  </si>
  <si>
    <t>Standar 8: Sumber Daya Manusia</t>
  </si>
  <si>
    <t xml:space="preserve">Standar 9: Sarana dan Prasarana </t>
  </si>
  <si>
    <t>Rata-rata nilai per standar</t>
  </si>
  <si>
    <t>Skor</t>
  </si>
  <si>
    <t>JUMLAH SKOR</t>
  </si>
  <si>
    <t>Maksimum Skor</t>
  </si>
  <si>
    <t>Jumlah Skor</t>
  </si>
  <si>
    <t>Komponen 1: Visi dan Misi</t>
  </si>
  <si>
    <t>3. Perumusan visi dan misi program studi</t>
  </si>
  <si>
    <t xml:space="preserve">Komponen 2. Tujuan, Sasaran dan Strategi Pencapaian </t>
  </si>
  <si>
    <t>5. Kejelasan dan keselarasan tujuan dengan visi dan misi</t>
  </si>
  <si>
    <t>6. Tujuan pendidikan disosialisasikan kepada</t>
  </si>
  <si>
    <t>7. Sasaran program studi</t>
  </si>
  <si>
    <t>8. Sasaran disosialisasikan kepada</t>
  </si>
  <si>
    <t>9. Strategi pencapaian program studi</t>
  </si>
  <si>
    <t>Komponen 3. Perancangan Kurikulum</t>
  </si>
  <si>
    <t>10. Kurikulum Berbasis Kompetensi (KBK)</t>
  </si>
  <si>
    <t xml:space="preserve">Komponen 4. Isi Kurikulum </t>
  </si>
  <si>
    <t xml:space="preserve">Komponen 5. Evaluasi Kurikulum </t>
  </si>
  <si>
    <t>Komponen 6. Perencanaan Pembelajaran</t>
  </si>
  <si>
    <t>Komponen 7. Persiapan Perkuliahan</t>
  </si>
  <si>
    <t>Komponen 8. Pelaksanaan Pembelajaran</t>
  </si>
  <si>
    <t xml:space="preserve">Komponen 9. Evaluasi Hasil Pembelajaran </t>
  </si>
  <si>
    <t>Komponen 10. Evaluasi Proses Pembelajaran</t>
  </si>
  <si>
    <t>Komponen 11. Evaluasi kemajuan Hasil Studi</t>
  </si>
  <si>
    <t>Komponen 12. Suasana Akademik</t>
  </si>
  <si>
    <t>Komponen 13. Penerimaan Mahasiswa</t>
  </si>
  <si>
    <t>Komponen 14. Pelayanan Kepada Mahasiswa</t>
  </si>
  <si>
    <t xml:space="preserve">Komponen 15. Prestasi dan Penghargaan kepada Mahasiswa </t>
  </si>
  <si>
    <t xml:space="preserve">Komponen 16. Profil Lulusan </t>
  </si>
  <si>
    <t>Komponen 18. Umpan Balik</t>
  </si>
  <si>
    <t>Komponen 19. Rekruitmen Dosen (dievaluasi pada aras universitas)</t>
  </si>
  <si>
    <t>Komponen 20. Pengembangan Dosen</t>
  </si>
  <si>
    <t>Komponen 21. Profil Dosen</t>
  </si>
  <si>
    <t>Komponen 22. Evaluasi Kinerja Dosen (dievaluasi pada aras universitas/fakultas)</t>
  </si>
  <si>
    <t>Komponen 23. Rekruitmen Tenaga Kependidikan (dievaluasi pada aras universitas)</t>
  </si>
  <si>
    <t>Komponen 24. Pengembangan Tenaga Kependidikan</t>
  </si>
  <si>
    <t>Komponen 25. Profil Tenaga Kependidikan</t>
  </si>
  <si>
    <t>Komponen 26. Evaluasi Kinerja Tenaga Kependidikan (dievaluasi pada aras universitas/fakultas)</t>
  </si>
  <si>
    <t xml:space="preserve">Komponen 27. Prasarana </t>
  </si>
  <si>
    <t>Komponen 28. Sarana</t>
  </si>
  <si>
    <t>Standar 10. Sistem Informasi dan Komunikasi</t>
  </si>
  <si>
    <t>Komponen 29. Informasi dan Komunikasi</t>
  </si>
  <si>
    <t xml:space="preserve">Standar 11: Pembiayaan </t>
  </si>
  <si>
    <t>Komponen 30. Perangkat Keras dan Lunak (dievaluasi pada aras universitas)</t>
  </si>
  <si>
    <t>Komponen 31. Pengelolaan Sistem Informasi (dievaluasi pada aras universitas)</t>
  </si>
  <si>
    <t>Komponen 34. Pengawasan (dievaluasi pada aras universitas)</t>
  </si>
  <si>
    <t>Standar 12. Pengelolaan</t>
  </si>
  <si>
    <t>Komponen 35. Tata Pamong</t>
  </si>
  <si>
    <t>Komponen 36. Kepemimpinan</t>
  </si>
  <si>
    <t>Komponen 37. Sistem Pengelolaan</t>
  </si>
  <si>
    <t>Komponen 38. Sistem Pengembangan Pendidikan (dievaluasi pada aras universitas)</t>
  </si>
  <si>
    <t xml:space="preserve">Komponen 39. Sistem Penjaminan Mutu </t>
  </si>
  <si>
    <t>Komponen 40. Rencana Strategis</t>
  </si>
  <si>
    <t>Standar 13: Penelitian</t>
  </si>
  <si>
    <t xml:space="preserve">Komponen 41. Pengelolaan Penelitian </t>
  </si>
  <si>
    <t xml:space="preserve">Komponen 42. Luaran Penelitian </t>
  </si>
  <si>
    <t>Standar 14: Pengabdian Kepada Masyarakat</t>
  </si>
  <si>
    <t>Komponen 43. Pelayanan</t>
  </si>
  <si>
    <t>Komponen 44. Luaran Pengabdian kepada Masyarakat</t>
  </si>
  <si>
    <t xml:space="preserve">Standar 15: Kerjasama </t>
  </si>
  <si>
    <t>Komponen 45. Lingkup Kerjasama (dievaluasi pada aras universitas/fakultas)</t>
  </si>
  <si>
    <t xml:space="preserve">Komponen 46. Capaian Kerjasama </t>
  </si>
  <si>
    <t>Standar 16. Kode Etik</t>
  </si>
  <si>
    <t>Komponen 47. Kode Etik Dosen (dievaluasi pada aras universitas)</t>
  </si>
  <si>
    <t>Komponen 48. Kode Etik Tenaga Kependidikan (dievaluasi pada aras universitas)</t>
  </si>
  <si>
    <t>Komponen 49. Kode Etik Mahasiswa (dievaluasi pada aras universitas)</t>
  </si>
  <si>
    <t>Standar 17. Keamanan, Ketertiban, Kebersihan, Kesehatan dan Keindahan Lingkungan</t>
  </si>
  <si>
    <t>Komponen 50. Keamanan dan Ketertiban (dievaluasi pada aras universitas.</t>
  </si>
  <si>
    <t>Komponen 51. Kesehatan (dievaluasi pada aras universitas)</t>
  </si>
  <si>
    <t>Komponen 52. Kebersihan dan Kesehatan Lingkungan (dievaluasi pada aras universitas)</t>
  </si>
  <si>
    <t>1. Visi program studi</t>
  </si>
  <si>
    <t>2. Visi dan Misi program studi</t>
  </si>
  <si>
    <t xml:space="preserve">4. Visi dan misi program studi disosialisasikan kepada </t>
  </si>
  <si>
    <t>1. Isilah Keadaan program studi  pada kota berwarna biru</t>
  </si>
  <si>
    <t>Keadaan program studi</t>
  </si>
  <si>
    <t>11. Kesesuaian dengan visi dan misi serta orientasi kurikulum</t>
  </si>
  <si>
    <t>12.  Rancangan kurikulum terdiri atas unsur-unsur:</t>
  </si>
  <si>
    <t xml:space="preserve">13. Struktur kurikulum </t>
  </si>
  <si>
    <t>14. Persyaratan penguasaan Bahasa Inggris (skor TOEFL institusi) yang harus dipenuhi oleh mahasiswa sebagai persyaratan lulus.</t>
  </si>
  <si>
    <t xml:space="preserve">15. Kurikulum memuat </t>
  </si>
  <si>
    <t>16. Setiap mata kuliah dalam kurikulum menetapkan capaian pembelajaran yang meliputi aspek kognitif, psikomotorik dan afektif.</t>
  </si>
  <si>
    <t>17. Fleksibilitas kurikulum yang memberikan keleluasaan (fleksibilitas) pada mahasiswa untuk memperluas wawasan dan memperdalam keahlian sesuai dengan minatnya.</t>
  </si>
  <si>
    <t>18. Evaluasi kurikulum</t>
  </si>
  <si>
    <t>19. Materi ajar dievaluasi secara berkala minimal setiap tahun sesuai dengan capaian pembelajaran.</t>
  </si>
  <si>
    <r>
      <t xml:space="preserve">20. Pembelajaran dirancang berdasarkan pendekatan </t>
    </r>
    <r>
      <rPr>
        <i/>
        <sz val="11"/>
        <color theme="1"/>
        <rFont val="Calibri"/>
        <family val="2"/>
        <scheme val="minor"/>
      </rPr>
      <t xml:space="preserve">Student-Centered Learning </t>
    </r>
    <r>
      <rPr>
        <sz val="11"/>
        <color theme="1"/>
        <rFont val="Calibri"/>
        <family val="2"/>
        <scheme val="minor"/>
      </rPr>
      <t>(SCL) dan modelnya disesuaikan dengan karakteristik mata kuliah.</t>
    </r>
  </si>
  <si>
    <r>
      <t xml:space="preserve">21. Pembelajaran dirancang ke arah peningkatan kemampuan </t>
    </r>
    <r>
      <rPr>
        <i/>
        <sz val="11"/>
        <color theme="1"/>
        <rFont val="Calibri"/>
        <family val="2"/>
        <scheme val="minor"/>
      </rPr>
      <t xml:space="preserve">hardskill </t>
    </r>
    <r>
      <rPr>
        <sz val="11"/>
        <color theme="1"/>
        <rFont val="Calibri"/>
        <family val="2"/>
        <scheme val="minor"/>
      </rPr>
      <t>dan</t>
    </r>
    <r>
      <rPr>
        <i/>
        <sz val="11"/>
        <color theme="1"/>
        <rFont val="Calibri"/>
        <family val="2"/>
        <scheme val="minor"/>
      </rPr>
      <t xml:space="preserve"> softskill serta karakter.</t>
    </r>
  </si>
  <si>
    <t>22. Setiap matakuliah (MK) memiliki Rencana Program dan Kegiatan Pembelajaran Semester (RPKPS) atau yang sejenisnya.</t>
  </si>
  <si>
    <t>23. Setiap matakuliah memiliki bahan ajar</t>
  </si>
  <si>
    <t xml:space="preserve">25. RPKPS dan bahan ajar diunggah ke laman Interactive-Learning (I-Learning) atau pada website fakultas/program studi. </t>
  </si>
  <si>
    <t>26. Program studi memiliki:</t>
  </si>
  <si>
    <t>27. Peran Penasihat Akademik (PA)</t>
  </si>
  <si>
    <t>28. Setiap mata kuliah diasuh oleh dosen yang sesuai dengan bidang keahliannya.</t>
  </si>
  <si>
    <t>29. Pembelajaran SCL dilaksanakan dengan jumlah mahasiswa:</t>
  </si>
  <si>
    <t>30. Program studi menyelenggarakan proses pembelajaran secara efektif yaitu melalui I-Learning.</t>
  </si>
  <si>
    <t>31. Dosen menyampaikan RPKPS dan kontrak perkuliahan pada pertemuan pertama perkuliahan.</t>
  </si>
  <si>
    <t>32. Pembelajaran dilaksanakan sesuai dengan RPKPS atau sejenisnya.</t>
  </si>
  <si>
    <r>
      <t>33. Pelaksanaan praktikum (</t>
    </r>
    <r>
      <rPr>
        <b/>
        <sz val="11"/>
        <color theme="1"/>
        <rFont val="Calibri"/>
        <family val="2"/>
        <scheme val="minor"/>
      </rPr>
      <t>pertanyaan khusus untuk program studi eksakta</t>
    </r>
    <r>
      <rPr>
        <sz val="11"/>
        <color theme="1"/>
        <rFont val="Calibri"/>
        <family val="2"/>
        <scheme val="minor"/>
      </rPr>
      <t>)</t>
    </r>
  </si>
  <si>
    <r>
      <t>24. Substansi praktikum (</t>
    </r>
    <r>
      <rPr>
        <b/>
        <sz val="11"/>
        <color theme="1"/>
        <rFont val="Calibri"/>
        <family val="2"/>
        <scheme val="minor"/>
      </rPr>
      <t>pertanyaan khusus untuk program studi eksakta</t>
    </r>
    <r>
      <rPr>
        <sz val="11"/>
        <color theme="1"/>
        <rFont val="Calibri"/>
        <family val="2"/>
        <scheme val="minor"/>
      </rPr>
      <t>)</t>
    </r>
  </si>
  <si>
    <t>34. Rata-rata mahasiswa per dosen pembimbingan tugas akhir (TA)</t>
  </si>
  <si>
    <t>35. Rata-rata jumlah pertemuan/pembimbingan selama penyelesaian tugas akhir (TA)</t>
  </si>
  <si>
    <t>36.  Komponen evaluasi sesuai dengan kompetensi mata kuliah sebagaimana yang dicantumkan dalam RPKPS.</t>
  </si>
  <si>
    <t>37. Sistem evaluasi perkuliahan:</t>
  </si>
  <si>
    <r>
      <t xml:space="preserve">38. Persentase mata kuliah yang dalam penentuan nilai akhirnya memberikan bobot pada tugas-tugas (PR atau makalah) </t>
    </r>
    <r>
      <rPr>
        <u/>
        <sz val="11"/>
        <color theme="1"/>
        <rFont val="Calibri"/>
        <family val="2"/>
        <scheme val="minor"/>
      </rPr>
      <t>&gt;</t>
    </r>
    <r>
      <rPr>
        <sz val="11"/>
        <color theme="1"/>
        <rFont val="Calibri"/>
        <family val="2"/>
        <scheme val="minor"/>
      </rPr>
      <t xml:space="preserve"> 20% (PTGS)</t>
    </r>
  </si>
  <si>
    <t>39. Pelaksanaan evaluasi terdiri dari Ujian Tengah Semester (UTS), Ujian Akhir Semester (UAS), tugas dan atau praktikum.</t>
  </si>
  <si>
    <t>40.  Soal ujian UTS dan UAS divalidasi oleh peer reviewer yang ditetapkan oleh program studi.</t>
  </si>
  <si>
    <t>41. Penilaian ujian berdasarkan azas transparansi dan akuntabel.</t>
  </si>
  <si>
    <t>42. Mekanisme monitoring kegiatan perkuliahan</t>
  </si>
  <si>
    <t>43. Rata-rata waktu penyelesaian tugas akhir (WPTA).</t>
  </si>
  <si>
    <t>44. Evaluasi kemajuan studi mahasiswa:</t>
  </si>
  <si>
    <r>
      <t>45. Suasana akademik yang kondusif</t>
    </r>
    <r>
      <rPr>
        <b/>
        <sz val="11"/>
        <color theme="1" tint="4.9989318521683403E-2"/>
        <rFont val="Calibri"/>
        <family val="2"/>
        <scheme val="minor"/>
      </rPr>
      <t xml:space="preserve"> sesama dosen:</t>
    </r>
  </si>
  <si>
    <r>
      <t xml:space="preserve">46. Interaksi akademik yang kondusif </t>
    </r>
    <r>
      <rPr>
        <b/>
        <sz val="11"/>
        <color theme="1" tint="4.9989318521683403E-2"/>
        <rFont val="Calibri"/>
        <family val="2"/>
        <scheme val="minor"/>
      </rPr>
      <t>antara dosen dan mahasiswa:</t>
    </r>
  </si>
  <si>
    <t>47. Program studi  menfasilitasi pengembangan perilaku kecendekiawanan:</t>
  </si>
  <si>
    <t>48. Program studi memperkenalkan profilnya kepada masyarakat untuk mendapatkan calon mahasiswa yang bermutu.</t>
  </si>
  <si>
    <t>49. Penetapan kuota penerimaan mahasiswa:</t>
  </si>
  <si>
    <t>50. Rasio calon mahasiswa yang ikut seleksi dan daya tampung</t>
  </si>
  <si>
    <t>51. Persentase mahasiswa reguler yang melakukan registrasi dan calon mahasiswa baru reguler yang lulus seleksi (MR).</t>
  </si>
  <si>
    <t>52. Rasio mahasiswa baru transfer terhadap mahasiswa reguler (RM).</t>
  </si>
  <si>
    <t>53. Persentase mahasiswa warga negara asing terhadap jumlah mahasiswa (MWNA)</t>
  </si>
  <si>
    <t>54. Program studi memperkenalkan kepada mahasiswa baru visi, misi dan tujuan program studi, kurikulum, struktur dan organisasi program studi, dosen, tugas Penasihat Akademik (PA)  dan hak  mahasiswa terhadap PA, sarana dan prasarana jurusan, dan organisasi kemahasiswaan pada tingkat program studi.</t>
  </si>
  <si>
    <r>
      <t xml:space="preserve">55. Program studi memberikan pelayanan kepada mahasiswa yang dapat dimanfaatkan untuk membina dan mengembangkan penalaran, minat, bakat, seni, kesejahteraan dan kemampuan </t>
    </r>
    <r>
      <rPr>
        <i/>
        <sz val="11"/>
        <color theme="1"/>
        <rFont val="Calibri"/>
        <family val="2"/>
        <scheme val="minor"/>
      </rPr>
      <t>softskills.</t>
    </r>
  </si>
  <si>
    <t xml:space="preserve">56. Penghargaan kepada mahasiswa baik terhadap capaian prestasi akademik maupun non akademik: </t>
  </si>
  <si>
    <t>58. Rata-rata Indeks Prestasi Kumulatif (IPK) lulusan suatu program studi dalam lima tahun terakhir:</t>
  </si>
  <si>
    <t>59. Persentase kelulusan mahasiswa tepat waktu (4 tahun 0 bulan) (KTW):</t>
  </si>
  <si>
    <t>60. Rata-rata masa tunggu lulusan mendapatkan pekerjaan pertama (RMT):</t>
  </si>
  <si>
    <t>61. Persentase kelulusan yang bekerja sesuai dengan bidang (PBS):</t>
  </si>
  <si>
    <t>62. Sistem evaluasi kelulusan yang efektif:</t>
  </si>
  <si>
    <r>
      <t>63. Program studi melaksanakan penelusuran lulusan (</t>
    </r>
    <r>
      <rPr>
        <i/>
        <sz val="11"/>
        <color theme="1"/>
        <rFont val="Calibri"/>
        <family val="2"/>
        <scheme val="minor"/>
      </rPr>
      <t>tracer study</t>
    </r>
    <r>
      <rPr>
        <sz val="11"/>
        <color theme="1"/>
        <rFont val="Calibri"/>
        <family val="2"/>
        <scheme val="minor"/>
      </rPr>
      <t>).</t>
    </r>
  </si>
  <si>
    <t>64. Pendapat pengguna lulusan terhadap mutu alumni:</t>
  </si>
  <si>
    <t>65.  Alumni berpartisipasi  dalam  mendukung pengembangan program studi dalam bentuk sumbangan dana sumbangan fasilitas dan masukan untuk perbaikan proses pembelajaran dan pengembangan jejaring.</t>
  </si>
  <si>
    <t>66. Rasio jumlah dosen terhadap mahasiswa (RMD):</t>
  </si>
  <si>
    <t>68. Dosen tetap berpendidikan doktor (S3) di program studi:</t>
  </si>
  <si>
    <t>69. Dosen yang  menjadi anggota organisasi profesi dalam bidangnya:</t>
  </si>
  <si>
    <r>
      <t xml:space="preserve">70. </t>
    </r>
    <r>
      <rPr>
        <sz val="11"/>
        <color theme="1"/>
        <rFont val="Calibri"/>
        <family val="2"/>
        <scheme val="minor"/>
      </rPr>
      <t>Tenaga kependidikan harus difasilitasi untuk mengikuti pelatihan dan pendidikan sesuai dengan jenis kebutuhan layanan dan pengembangan karier.</t>
    </r>
  </si>
  <si>
    <t>71. Tenaga administrasi, analis/teknisi, pustakawan, arsiparis, keuangan, programer dan operator yang profesional yang dimiliki program studi:</t>
  </si>
  <si>
    <r>
      <t xml:space="preserve">73. </t>
    </r>
    <r>
      <rPr>
        <sz val="11"/>
        <color theme="1"/>
        <rFont val="Calibri"/>
        <family val="2"/>
        <scheme val="minor"/>
      </rPr>
      <t>Ruangan kerja dosen:</t>
    </r>
  </si>
  <si>
    <r>
      <t xml:space="preserve">75. </t>
    </r>
    <r>
      <rPr>
        <sz val="11"/>
        <color theme="1"/>
        <rFont val="Calibri"/>
        <family val="2"/>
        <scheme val="minor"/>
      </rPr>
      <t>Bahan pustaka/ruang baca berupa buku teks:</t>
    </r>
  </si>
  <si>
    <r>
      <t xml:space="preserve">76. </t>
    </r>
    <r>
      <rPr>
        <sz val="11"/>
        <color theme="1"/>
        <rFont val="Calibri"/>
        <family val="2"/>
        <scheme val="minor"/>
      </rPr>
      <t>Bahan pustaka/ruang baca berupa disertasi/tesis/skripsi/tugas akhir:</t>
    </r>
  </si>
  <si>
    <t>77. Bahan pustaka/ruang baca berupa jurnal ilmiah terakreditasi DIKTI.</t>
  </si>
  <si>
    <t>79. Bahan pustaka/ruang baca berupa prosiding seminar dalam tiga tahun terakhir.</t>
  </si>
  <si>
    <t xml:space="preserve">81.  Rata-rata dana penelitian (RDP) dosen tetap sesuai dengan bidang program studi dalam tiga tahun terakhir. </t>
  </si>
  <si>
    <t>82. Rata-rata dana pengabdian kepada masyarakat (RDPM) oleh dosen tetap sesuai  dengan program studi dalam tiga tahun terakhir:</t>
  </si>
  <si>
    <t xml:space="preserve">Komponen 32. Sumber Dana </t>
  </si>
  <si>
    <t>83. Besarnya dana (termasuk hibah) yang dikelola oleh program studi dalam tiga tahun terakhir.</t>
  </si>
  <si>
    <t>Komponen 33: Pengalokasian dana ( dievaluasi pada aras universitas/fakultas)</t>
  </si>
  <si>
    <t>84. Program studi memiliki tata pamong yang memungkinkan terlaksananya secara konsisten prinsip tata pamong dan menjamin penyelenggaraan program studi yang memenuhi aspek-aspek: (1) kredibel, (2) transparan, (3) akuntabel, (4) bertanggung jawab, dan (5) adil.</t>
  </si>
  <si>
    <t>85. Kepemimpinan program studi memiliki karakteristik yang kuat dalam: (1)kepemimpinan operasional, (2) kepemimpinan organisasi, dan (3) kepemimpinan publik.</t>
  </si>
  <si>
    <t>86. Sistem pengelolaan fungsional dan operasional program studi mencakup planning, organizing, staffing, leading controlling.</t>
  </si>
  <si>
    <t>87. Program studi memiliki dokumen mutu yang terdiri dari spesifikasi program studi (profil lulusan, kompetensi lulusan, kurikulum) dan manual prosedur serta formulir.</t>
  </si>
  <si>
    <t xml:space="preserve">88. Rencana Strategis  (Renstra) program studi: </t>
  </si>
  <si>
    <t>89. Program studi memiliki kebijakan tentang keterlibatan mahasiswa dalam setiap penelitian dosen (PDM).</t>
  </si>
  <si>
    <t>90. Program Studi memiliki:</t>
  </si>
  <si>
    <t>91. Program studi memiliki kebijakan bahwa skripsi dipublikasikan.</t>
  </si>
  <si>
    <t>92. Jumlah penelitian pada tingkat program studi memiliki nilai kasar (NK) per tahun:</t>
  </si>
  <si>
    <t>93. Program studi memiliki jumlah publikasi dengan NK dalam tiga tahun terakhir.</t>
  </si>
  <si>
    <t>94. Karya-karya program studi yang telah memperoleh Hak atas Kekayaan Intelektual (HAKI) dalam tiga tahun terakhir.</t>
  </si>
  <si>
    <t>95. Program studi memiliki kebijakan tentang keterlibatan mahasiswa dalam setiap kegiatan pengabdian kepada masyarakat yang dilakukan oleh dosen.</t>
  </si>
  <si>
    <t>96. Jumlah kegiatan pengabdian kepada masyarakat pada tingkat program studi dengan nilai kasar (NK) tiga tahun terakhir:</t>
  </si>
  <si>
    <t>97. Program studi memanfaatkan dan menindaklanjuti kerjasama universitas dengan institusi dalam negeri dalam 5 tahun terakhir:</t>
  </si>
  <si>
    <t>98. Program studi memanfaatkan dan menindaklanjuti kerjasama universitas dengan institusi luar negeri dalam 3 tahun terakhir:</t>
  </si>
  <si>
    <t>99. Kebersihan dan kesehatan lingkungan Program studi</t>
  </si>
  <si>
    <t>Komponen 17. Pembinaan Karier bagi Lulusan (dievaluasi pada aras universitas)</t>
  </si>
  <si>
    <r>
      <t xml:space="preserve">80. </t>
    </r>
    <r>
      <rPr>
        <i/>
        <sz val="11"/>
        <color theme="1"/>
        <rFont val="Calibri"/>
        <family val="2"/>
        <scheme val="minor"/>
      </rPr>
      <t>Website</t>
    </r>
    <r>
      <rPr>
        <sz val="11"/>
        <color theme="1"/>
        <rFont val="Calibri"/>
        <family val="2"/>
        <scheme val="minor"/>
      </rPr>
      <t xml:space="preserve"> program studi memiliki </t>
    </r>
    <r>
      <rPr>
        <i/>
        <sz val="11"/>
        <color theme="1"/>
        <rFont val="Calibri"/>
        <family val="2"/>
        <scheme val="minor"/>
      </rPr>
      <t>submenu</t>
    </r>
    <r>
      <rPr>
        <sz val="11"/>
        <color theme="1"/>
        <rFont val="Calibri"/>
        <family val="2"/>
        <scheme val="minor"/>
      </rPr>
      <t>; sejarah, visi dan misi serta program pendidikan, kurikulum, sumberdaya dosen, fasilitas, laboratorium, kemahasiswaan, alumni, karya dosen dan kerja sama.</t>
    </r>
  </si>
  <si>
    <r>
      <t xml:space="preserve">74. </t>
    </r>
    <r>
      <rPr>
        <sz val="11"/>
        <color theme="1"/>
        <rFont val="Calibri"/>
        <family val="2"/>
        <scheme val="minor"/>
      </rPr>
      <t>Peralatan laboratorium:</t>
    </r>
  </si>
  <si>
    <r>
      <t xml:space="preserve">78. Bahan pustaka/ruang baca berupa jurnal ilmiah internasional (termasuk </t>
    </r>
    <r>
      <rPr>
        <i/>
        <sz val="11"/>
        <color theme="1"/>
        <rFont val="Calibri"/>
        <family val="2"/>
        <scheme val="minor"/>
      </rPr>
      <t>e-journal</t>
    </r>
    <r>
      <rPr>
        <sz val="11"/>
        <color theme="1"/>
        <rFont val="Calibri"/>
        <family val="2"/>
        <scheme val="minor"/>
      </rPr>
      <t>).</t>
    </r>
  </si>
  <si>
    <r>
      <t xml:space="preserve">72. </t>
    </r>
    <r>
      <rPr>
        <sz val="11"/>
        <color theme="1"/>
        <rFont val="Calibri"/>
        <family val="2"/>
        <scheme val="minor"/>
      </rPr>
      <t>Kantor administrasi, ruang sidang, ruang baca, ruang dosen, ruang seminar, laboratorium/bengkel, rumah kaca/kebun/kandang percobaan, studio/ruang diskusi, balairung, toilet dan tempat ibadah:</t>
    </r>
  </si>
  <si>
    <t>67.  Program studi melaksanakan kegiatan seminar/ pelatihan/ workshop/ lokakarya dengan mendatangkan tenaga ahli/pakar pembicara dari luar PT sendiri:</t>
  </si>
  <si>
    <t xml:space="preserve">57. Mahasiswa droup out, mengundurkan diri atau pindah dan yang tidak mendaftar ulang pada suatu program studi (MDO):
</t>
  </si>
  <si>
    <t>Standar 17. Kebersihan, Kesehatan dan Keindahan Lingkungan</t>
  </si>
  <si>
    <t>(dievaluasi pada aras Universitas)</t>
  </si>
  <si>
    <t>NULL</t>
  </si>
  <si>
    <t>Standar 17. Kebersihan, Kesehatan  Lingkungan</t>
  </si>
  <si>
    <t xml:space="preserve">mengikuti kebijakan universitas </t>
  </si>
  <si>
    <t>karena standar universitas adalah nilai skor TOEFL 400</t>
  </si>
  <si>
    <t>tergantung kebijakan universitas</t>
  </si>
  <si>
    <t>mata kuliah hanya ditawarkan oleh program studi sendiri</t>
  </si>
  <si>
    <t>karena korelasi keilmuan yang berbeda</t>
  </si>
  <si>
    <t>harus ada kebijakan dari universitas</t>
  </si>
  <si>
    <t>materi ajar belum dievaluasi secara berkala</t>
  </si>
  <si>
    <t>terbatasnya jumlah Dosen yang memiliki spesialisasi bidang keahlian yang sama</t>
  </si>
  <si>
    <t>menambah jumlah dosen</t>
  </si>
  <si>
    <t>belum ada standar juklat dan juknis dari universitas</t>
  </si>
  <si>
    <t>belum berjalannya pembelajaran ke arah peningkatan kemampuan hardskill dan softskill serta karakter</t>
  </si>
  <si>
    <t>menunggu adanya aturan dan standar dari universitas</t>
  </si>
  <si>
    <t>sudah dilakukan tapi tidak ada bukti fisik</t>
  </si>
  <si>
    <t>sistem portal akademik</t>
  </si>
  <si>
    <t>membuat kebijakan mahasiswa harus bertemu dengan dosen minimal 3 kali dalam satu semester</t>
  </si>
  <si>
    <t>belum diterapkan secara menyeluruh</t>
  </si>
  <si>
    <t>kondisi ruangan, fasilitas dan sarana, serta jumlah mahasiswa yang cukup banyak</t>
  </si>
  <si>
    <t>tergantung kebijakan fakultas dan universitas</t>
  </si>
  <si>
    <t>infrastruktur I-learning belum mendukung</t>
  </si>
  <si>
    <t>rata-rata mahasiswa bimbingan per dosen adalah 9-12</t>
  </si>
  <si>
    <t>kurangnya jumlah dosen sedangkan mahasiswa banyak</t>
  </si>
  <si>
    <t>menunggu kebijakan universitas untuk menambah jumlah dosen</t>
  </si>
  <si>
    <t>soal hanya direview oleh team teaching</t>
  </si>
  <si>
    <t xml:space="preserve">belum ada kebijakan dari prodi </t>
  </si>
  <si>
    <t>membuat kebijakan untuk memvalidasi soal ujian</t>
  </si>
  <si>
    <t>rata-rata waktu penyelesaian Tugas akhir adalah 8-10 bulan</t>
  </si>
  <si>
    <t>kemampuan mahasiswa dalam penulisan tugas akhir kurang</t>
  </si>
  <si>
    <t>melakukan pelatihan penulisan tugas akhir dan karya ilmiah bagi mahasiswa</t>
  </si>
  <si>
    <t>belum ada mahasiswa dari luar negri</t>
  </si>
  <si>
    <t xml:space="preserve">belum ada kerjasama dengan pihak luar negeri </t>
  </si>
  <si>
    <t>rara-rata masa tunggu lulusan adalah 6-9 bulan</t>
  </si>
  <si>
    <t>kebutuhan pengguna lulusan terbatas</t>
  </si>
  <si>
    <t>menjalin kerjasama dengan stakeholders</t>
  </si>
  <si>
    <t>alumni hanya berpartisipasi dalam bentuk dana sumbangan</t>
  </si>
  <si>
    <t>belum ada keterlibatan alumni secara berkelanjutan</t>
  </si>
  <si>
    <t>mengadakan temu alumni dan kerjasama</t>
  </si>
  <si>
    <t>dosen dengan pendidikan S3 berjumlah 1 dari 11 dosen, sedang studi S3 2 orang</t>
  </si>
  <si>
    <t>prodi masih baru sehingga dosennya masih berpendidikan minimal S2</t>
  </si>
  <si>
    <t>memfasilitasi dosen untuk segera lanjut studi</t>
  </si>
  <si>
    <t xml:space="preserve">tenaga kependidikan prodi belum mendapat pelatihan </t>
  </si>
  <si>
    <t>belum adanya kegiatan pelatihan yang dilakukan oleh fakultas dan universitas</t>
  </si>
  <si>
    <t xml:space="preserve">tenaga administrasi prodi, 1 orang. </t>
  </si>
  <si>
    <t>kurangnya sumber daya tenaga kependidikan</t>
  </si>
  <si>
    <t>belum semua dosen memiliki ruang kerja sendiri</t>
  </si>
  <si>
    <t>karena keterbasan ruangan</t>
  </si>
  <si>
    <t>penambahan ruangan dosen</t>
  </si>
  <si>
    <t>tidak ada jurnal yang lengkap</t>
  </si>
  <si>
    <t>prodi belum berlangganan jurnal secara berkala</t>
  </si>
  <si>
    <t>prodi mulai berlangganan jurnal ilmiah dengan dukungan dana yang memadai</t>
  </si>
  <si>
    <t>prodi mendapatkan dana bantuan PHKI sebesar 50 Juta</t>
  </si>
  <si>
    <t>tidak adanya alokasi dana hibah dari pihak universitas</t>
  </si>
  <si>
    <t>menunggu kebijakan fakultas dan universitas</t>
  </si>
  <si>
    <t>mahasiswa sudah terlibat dalam penelitian dosen tapi belum ada kebijakan dari prodi</t>
  </si>
  <si>
    <t>belum ada kebijakan dari prodi</t>
  </si>
  <si>
    <t xml:space="preserve">prodi membuat kebijakan </t>
  </si>
  <si>
    <t>tidak ada karya dosen yang memperoleh HAKI</t>
  </si>
  <si>
    <t>belum adanya penelitian dosen yang berorientasi HAKI</t>
  </si>
  <si>
    <t>mendorong dosen untuk melakukan penelitian yang berorientasi HAKI</t>
  </si>
  <si>
    <t>sudah ada mahasiswa yang dilibatkan tapi belum ada kebijakan</t>
  </si>
  <si>
    <t>belum ada kebijakan prodi</t>
  </si>
  <si>
    <t>prodi membuat kebijakan</t>
  </si>
  <si>
    <t>prodi belum melakukan kerjasama dengaan institusi luar negeri</t>
  </si>
  <si>
    <t>fakultas atau universitas belum memfasilitasi</t>
  </si>
  <si>
    <t>FISIP</t>
  </si>
  <si>
    <t>S1- Administrasi Negara</t>
  </si>
  <si>
    <t>http://an.fisip.unand.ac.id/</t>
  </si>
  <si>
    <t>labor_an@yahoo.com</t>
  </si>
  <si>
    <t>0751-71266</t>
  </si>
  <si>
    <t>SK Dirjen DIKTI No. 1182/D/T/2006 Tgl. 12 April 2006</t>
  </si>
  <si>
    <t>MENJADI PROGRAM STUDI YANG BERKUALITAS DAN UNGGUL DENGAN SPESIFIKASI GOOD LOCAL GOVERNANCE DALAM BIDANG PERENCANAAN PEMBANGUNAN, KEBIJAKAN DAN MANAJEMEN PUBLIK DI SUMATERA PADA TAHUN 2020</t>
  </si>
  <si>
    <t>B</t>
  </si>
  <si>
    <t>Program Studi</t>
  </si>
</sst>
</file>

<file path=xl/styles.xml><?xml version="1.0" encoding="utf-8"?>
<styleSheet xmlns="http://schemas.openxmlformats.org/spreadsheetml/2006/main">
  <numFmts count="3">
    <numFmt numFmtId="41" formatCode="_(* #,##0_);_(* \(#,##0\);_(* &quot;-&quot;_);_(@_)"/>
    <numFmt numFmtId="164" formatCode="_(* #,##0.0_);_(* \(#,##0.0\);_(* &quot;-&quot;_);_(@_)"/>
    <numFmt numFmtId="165" formatCode="_(* #,##0.00_);_(* \(#,##0.00\);_(* &quot;-&quot;_);_(@_)"/>
  </numFmts>
  <fonts count="28">
    <font>
      <sz val="11"/>
      <color theme="1"/>
      <name val="Calibri"/>
      <family val="2"/>
      <scheme val="minor"/>
    </font>
    <font>
      <sz val="16"/>
      <color indexed="8"/>
      <name val="Calibri"/>
      <family val="2"/>
    </font>
    <font>
      <b/>
      <sz val="16"/>
      <color indexed="8"/>
      <name val="Calibri"/>
      <family val="2"/>
    </font>
    <font>
      <sz val="11"/>
      <color theme="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sz val="12"/>
      <name val="Calibri"/>
      <family val="2"/>
      <scheme val="minor"/>
    </font>
    <font>
      <sz val="12"/>
      <name val="Calibri"/>
      <family val="2"/>
      <scheme val="minor"/>
    </font>
    <font>
      <b/>
      <sz val="11"/>
      <name val="Calibri"/>
      <family val="2"/>
      <scheme val="minor"/>
    </font>
    <font>
      <sz val="11"/>
      <color rgb="FF000000"/>
      <name val="Calibri"/>
      <family val="2"/>
      <scheme val="minor"/>
    </font>
    <font>
      <b/>
      <sz val="14"/>
      <color rgb="FF000000"/>
      <name val="Calibri"/>
      <family val="2"/>
      <scheme val="minor"/>
    </font>
    <font>
      <strike/>
      <sz val="11"/>
      <color theme="1"/>
      <name val="Calibri"/>
      <family val="2"/>
      <scheme val="minor"/>
    </font>
    <font>
      <sz val="11"/>
      <color theme="1" tint="4.9989318521683403E-2"/>
      <name val="Calibri"/>
      <family val="2"/>
      <scheme val="minor"/>
    </font>
    <font>
      <b/>
      <sz val="11"/>
      <color theme="1" tint="4.9989318521683403E-2"/>
      <name val="Calibri"/>
      <family val="2"/>
      <scheme val="minor"/>
    </font>
    <font>
      <b/>
      <i/>
      <sz val="12"/>
      <color theme="1"/>
      <name val="Calibri"/>
      <family val="2"/>
      <scheme val="minor"/>
    </font>
    <font>
      <i/>
      <sz val="11"/>
      <color theme="1"/>
      <name val="Calibri"/>
      <family val="2"/>
      <scheme val="minor"/>
    </font>
    <font>
      <i/>
      <sz val="12"/>
      <color theme="1"/>
      <name val="Calibri"/>
      <family val="2"/>
      <scheme val="minor"/>
    </font>
    <font>
      <sz val="11"/>
      <color rgb="FFFF0000"/>
      <name val="Calibri"/>
      <family val="2"/>
      <scheme val="minor"/>
    </font>
    <font>
      <b/>
      <sz val="18"/>
      <color theme="1"/>
      <name val="Calibri"/>
      <family val="2"/>
      <scheme val="minor"/>
    </font>
    <font>
      <b/>
      <sz val="20"/>
      <color theme="1"/>
      <name val="Calibri"/>
      <family val="2"/>
      <scheme val="minor"/>
    </font>
    <font>
      <u/>
      <sz val="11"/>
      <color theme="1"/>
      <name val="Calibri"/>
      <family val="2"/>
      <scheme val="minor"/>
    </font>
    <font>
      <sz val="11"/>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59999389629810485"/>
        <bgColor indexed="64"/>
      </patternFill>
    </fill>
    <fill>
      <patternFill patternType="solid">
        <fgColor rgb="FF00B050"/>
        <bgColor indexed="64"/>
      </patternFill>
    </fill>
    <fill>
      <patternFill patternType="solid">
        <fgColor theme="2"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1" fontId="26" fillId="0" borderId="0" applyFont="0" applyFill="0" applyBorder="0" applyAlignment="0" applyProtection="0"/>
    <xf numFmtId="0" fontId="27" fillId="0" borderId="0" applyNumberFormat="0" applyFill="0" applyBorder="0" applyAlignment="0" applyProtection="0"/>
  </cellStyleXfs>
  <cellXfs count="210">
    <xf numFmtId="0" fontId="0" fillId="0" borderId="0" xfId="0"/>
    <xf numFmtId="2" fontId="0" fillId="0" borderId="0" xfId="0" applyNumberFormat="1"/>
    <xf numFmtId="0" fontId="5" fillId="0" borderId="1" xfId="0" applyFont="1" applyBorder="1"/>
    <xf numFmtId="0" fontId="0" fillId="0" borderId="0" xfId="0" applyFill="1" applyProtection="1"/>
    <xf numFmtId="2" fontId="0" fillId="0" borderId="0" xfId="0" applyNumberFormat="1" applyFill="1" applyAlignment="1" applyProtection="1">
      <alignment wrapText="1"/>
    </xf>
    <xf numFmtId="2" fontId="0" fillId="0" borderId="0" xfId="0" applyNumberFormat="1" applyFill="1" applyProtection="1"/>
    <xf numFmtId="0" fontId="5" fillId="0" borderId="0" xfId="0" applyFont="1" applyFill="1" applyAlignment="1" applyProtection="1">
      <alignment horizontal="center"/>
    </xf>
    <xf numFmtId="0" fontId="4" fillId="0" borderId="0" xfId="0" applyFont="1" applyBorder="1"/>
    <xf numFmtId="2" fontId="4" fillId="0" borderId="0" xfId="0" applyNumberFormat="1" applyFont="1" applyBorder="1"/>
    <xf numFmtId="0" fontId="4" fillId="0" borderId="0" xfId="0" applyFont="1" applyBorder="1" applyAlignment="1">
      <alignment horizontal="center"/>
    </xf>
    <xf numFmtId="2" fontId="5" fillId="0" borderId="1" xfId="0" applyNumberFormat="1" applyFont="1" applyBorder="1" applyAlignment="1">
      <alignment horizontal="center"/>
    </xf>
    <xf numFmtId="0" fontId="5" fillId="3" borderId="1" xfId="0" applyFont="1" applyFill="1" applyBorder="1" applyAlignment="1">
      <alignment horizontal="center"/>
    </xf>
    <xf numFmtId="0" fontId="10" fillId="0" borderId="0" xfId="0" applyFont="1"/>
    <xf numFmtId="0" fontId="7" fillId="0" borderId="0" xfId="0" applyFont="1"/>
    <xf numFmtId="0" fontId="5" fillId="0" borderId="0" xfId="0" applyFont="1" applyFill="1" applyBorder="1" applyAlignment="1" applyProtection="1">
      <alignment horizontal="left" vertical="top" wrapText="1"/>
    </xf>
    <xf numFmtId="0" fontId="13" fillId="0" borderId="0" xfId="0" applyFont="1" applyFill="1" applyAlignment="1" applyProtection="1">
      <alignment wrapText="1"/>
    </xf>
    <xf numFmtId="0" fontId="8" fillId="0" borderId="0" xfId="0" applyFont="1" applyAlignment="1">
      <alignment horizontal="center"/>
    </xf>
    <xf numFmtId="0" fontId="5" fillId="0" borderId="0" xfId="0" applyFont="1" applyFill="1" applyBorder="1" applyAlignment="1" applyProtection="1">
      <alignment horizontal="left" vertical="center"/>
    </xf>
    <xf numFmtId="0" fontId="0" fillId="0" borderId="0" xfId="0" applyAlignment="1">
      <alignment wrapText="1"/>
    </xf>
    <xf numFmtId="0" fontId="0" fillId="0" borderId="0" xfId="0" applyBorder="1"/>
    <xf numFmtId="0" fontId="5" fillId="0" borderId="0" xfId="0" applyFont="1" applyBorder="1" applyAlignment="1">
      <alignment vertical="top" wrapText="1"/>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0" fillId="0" borderId="0" xfId="0" applyBorder="1" applyAlignment="1"/>
    <xf numFmtId="0" fontId="14" fillId="0" borderId="0" xfId="0" applyFont="1" applyBorder="1" applyAlignment="1">
      <alignment vertical="center" wrapText="1"/>
    </xf>
    <xf numFmtId="0" fontId="15" fillId="0" borderId="0" xfId="0" applyFont="1" applyBorder="1" applyAlignment="1">
      <alignment horizontal="center"/>
    </xf>
    <xf numFmtId="0" fontId="16" fillId="0" borderId="0" xfId="0" applyFont="1" applyAlignment="1">
      <alignment horizontal="center" vertical="top" wrapText="1"/>
    </xf>
    <xf numFmtId="0" fontId="16" fillId="0" borderId="0" xfId="0" applyFont="1"/>
    <xf numFmtId="0" fontId="16" fillId="0" borderId="0" xfId="0" applyFont="1" applyAlignment="1">
      <alignment horizontal="left" vertical="top" wrapText="1"/>
    </xf>
    <xf numFmtId="2" fontId="5" fillId="3" borderId="1" xfId="0" applyNumberFormat="1" applyFont="1" applyFill="1" applyBorder="1" applyAlignment="1">
      <alignment horizontal="center" wrapText="1"/>
    </xf>
    <xf numFmtId="0" fontId="0" fillId="0" borderId="1" xfId="0" applyBorder="1" applyProtection="1">
      <protection locked="0"/>
    </xf>
    <xf numFmtId="0" fontId="0" fillId="0" borderId="0" xfId="0" applyAlignment="1">
      <alignment horizontal="left" vertical="top" wrapText="1"/>
    </xf>
    <xf numFmtId="0" fontId="4" fillId="5" borderId="1" xfId="0" applyFont="1" applyFill="1" applyBorder="1" applyAlignment="1" applyProtection="1">
      <alignment horizontal="center"/>
    </xf>
    <xf numFmtId="0" fontId="4" fillId="5" borderId="1" xfId="0" applyFont="1" applyFill="1" applyBorder="1" applyAlignment="1" applyProtection="1">
      <alignment horizontal="center" wrapText="1"/>
    </xf>
    <xf numFmtId="0" fontId="8" fillId="5" borderId="1" xfId="0" applyFont="1" applyFill="1" applyBorder="1" applyProtection="1"/>
    <xf numFmtId="0" fontId="9" fillId="5" borderId="1" xfId="0" applyFont="1" applyFill="1" applyBorder="1" applyProtection="1"/>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4" fillId="0" borderId="0" xfId="0" applyFont="1" applyBorder="1" applyAlignment="1" applyProtection="1">
      <alignment horizontal="left" vertical="center" wrapText="1"/>
      <protection locked="0"/>
    </xf>
    <xf numFmtId="0" fontId="5" fillId="0" borderId="1" xfId="0" applyFont="1" applyBorder="1" applyAlignment="1" applyProtection="1">
      <alignment vertical="center" wrapText="1"/>
    </xf>
    <xf numFmtId="2" fontId="5" fillId="0" borderId="1" xfId="0" applyNumberFormat="1" applyFont="1" applyBorder="1" applyAlignment="1" applyProtection="1">
      <alignment horizontal="center" vertical="center" wrapText="1"/>
    </xf>
    <xf numFmtId="0" fontId="9" fillId="0" borderId="1" xfId="0" applyFont="1" applyBorder="1" applyAlignment="1" applyProtection="1">
      <alignment horizontal="left" vertical="top"/>
    </xf>
    <xf numFmtId="0" fontId="8" fillId="0" borderId="1" xfId="0" applyFont="1" applyBorder="1" applyAlignment="1" applyProtection="1">
      <alignment horizontal="left" vertical="top"/>
    </xf>
    <xf numFmtId="0" fontId="5" fillId="0" borderId="0" xfId="0" applyFont="1" applyFill="1" applyProtection="1"/>
    <xf numFmtId="0" fontId="5" fillId="0" borderId="0" xfId="0" applyFont="1" applyFill="1" applyAlignment="1" applyProtection="1">
      <alignment wrapText="1"/>
    </xf>
    <xf numFmtId="0" fontId="6" fillId="0" borderId="0" xfId="0" applyFont="1" applyFill="1" applyProtection="1"/>
    <xf numFmtId="0" fontId="0" fillId="0" borderId="0" xfId="0" applyFill="1" applyAlignment="1" applyProtection="1">
      <alignment wrapText="1"/>
    </xf>
    <xf numFmtId="2" fontId="5" fillId="0" borderId="0" xfId="0" applyNumberFormat="1" applyFont="1" applyFill="1" applyAlignment="1" applyProtection="1">
      <alignment horizontal="center"/>
    </xf>
    <xf numFmtId="2" fontId="5" fillId="0" borderId="0" xfId="0" applyNumberFormat="1" applyFont="1" applyFill="1" applyAlignment="1" applyProtection="1">
      <alignment horizontal="center" wrapText="1"/>
    </xf>
    <xf numFmtId="0" fontId="5" fillId="0" borderId="0" xfId="0" applyFont="1" applyFill="1" applyAlignment="1" applyProtection="1">
      <alignment horizontal="center" vertical="center"/>
    </xf>
    <xf numFmtId="0" fontId="6" fillId="4"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protection locked="0"/>
    </xf>
    <xf numFmtId="0" fontId="11" fillId="0" borderId="0" xfId="0" applyFont="1" applyFill="1" applyAlignment="1" applyProtection="1">
      <alignment wrapText="1"/>
    </xf>
    <xf numFmtId="2" fontId="5" fillId="0" borderId="0" xfId="0" applyNumberFormat="1" applyFont="1" applyFill="1" applyProtection="1"/>
    <xf numFmtId="2" fontId="5" fillId="0" borderId="0" xfId="0" applyNumberFormat="1" applyFont="1" applyFill="1" applyAlignment="1" applyProtection="1">
      <alignmen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top" wrapText="1"/>
      <protection locked="0"/>
    </xf>
    <xf numFmtId="0" fontId="16" fillId="0" borderId="0" xfId="0" applyFont="1" applyFill="1" applyBorder="1" applyAlignment="1">
      <alignment horizontal="left" vertical="top" wrapText="1"/>
    </xf>
    <xf numFmtId="0" fontId="0" fillId="0" borderId="0" xfId="0" applyFill="1" applyBorder="1" applyAlignment="1">
      <alignment horizontal="center" wrapText="1"/>
    </xf>
    <xf numFmtId="0" fontId="0" fillId="0" borderId="0" xfId="0" applyFill="1" applyBorder="1"/>
    <xf numFmtId="0" fontId="0" fillId="0" borderId="0" xfId="0" applyFill="1" applyBorder="1" applyProtection="1">
      <protection locked="0"/>
    </xf>
    <xf numFmtId="0" fontId="0" fillId="0" borderId="0" xfId="0" applyFill="1" applyBorder="1" applyAlignment="1" applyProtection="1">
      <alignment vertical="top" wrapText="1"/>
      <protection locked="0"/>
    </xf>
    <xf numFmtId="0" fontId="0" fillId="0" borderId="0" xfId="0" applyFill="1" applyBorder="1" applyAlignment="1">
      <alignment horizontal="center" vertical="top"/>
    </xf>
    <xf numFmtId="0" fontId="14" fillId="0" borderId="0" xfId="0" applyFont="1" applyFill="1" applyBorder="1" applyAlignment="1">
      <alignment horizontal="left" vertical="center" wrapText="1"/>
    </xf>
    <xf numFmtId="0" fontId="0"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top"/>
      <protection locked="0"/>
    </xf>
    <xf numFmtId="0" fontId="0" fillId="0" borderId="0" xfId="0" applyFont="1" applyAlignment="1">
      <alignment horizontal="center" vertical="top" wrapText="1"/>
    </xf>
    <xf numFmtId="0" fontId="11" fillId="0" borderId="0" xfId="0" applyFont="1" applyFill="1" applyProtection="1"/>
    <xf numFmtId="0" fontId="12" fillId="0" borderId="0" xfId="0" applyFont="1" applyFill="1" applyProtection="1"/>
    <xf numFmtId="0" fontId="12" fillId="0" borderId="0" xfId="0" applyFont="1" applyFill="1" applyAlignment="1" applyProtection="1">
      <alignment wrapText="1"/>
    </xf>
    <xf numFmtId="0" fontId="5" fillId="0" borderId="0" xfId="0" applyFont="1" applyFill="1" applyAlignment="1" applyProtection="1">
      <alignment wrapText="1"/>
      <protection locked="0"/>
    </xf>
    <xf numFmtId="0" fontId="17" fillId="0" borderId="1" xfId="0" applyFont="1" applyFill="1" applyBorder="1" applyAlignment="1">
      <alignment horizontal="left" vertical="top" wrapText="1"/>
    </xf>
    <xf numFmtId="0" fontId="5" fillId="4" borderId="1" xfId="0" applyFont="1" applyFill="1" applyBorder="1" applyAlignment="1" applyProtection="1">
      <alignment horizontal="left" vertical="top"/>
    </xf>
    <xf numFmtId="0" fontId="6" fillId="4" borderId="1" xfId="0" applyFont="1" applyFill="1" applyBorder="1" applyAlignment="1" applyProtection="1">
      <alignment horizontal="left" vertical="top"/>
    </xf>
    <xf numFmtId="0" fontId="6" fillId="4" borderId="1" xfId="0" applyFont="1" applyFill="1" applyBorder="1" applyAlignment="1" applyProtection="1">
      <alignment horizontal="left" vertical="top" wrapText="1"/>
    </xf>
    <xf numFmtId="0" fontId="11" fillId="0" borderId="0" xfId="0" applyFont="1" applyFill="1" applyAlignment="1" applyProtection="1">
      <alignment horizontal="left" vertical="top" wrapText="1"/>
    </xf>
    <xf numFmtId="2" fontId="5" fillId="0" borderId="0" xfId="0" applyNumberFormat="1" applyFont="1" applyFill="1" applyAlignment="1" applyProtection="1">
      <alignment horizontal="left" vertical="top" wrapText="1"/>
    </xf>
    <xf numFmtId="2" fontId="5" fillId="0" borderId="0" xfId="0" applyNumberFormat="1" applyFont="1" applyFill="1" applyAlignment="1" applyProtection="1">
      <alignment horizontal="left" vertical="top"/>
    </xf>
    <xf numFmtId="0" fontId="5" fillId="0" borderId="0" xfId="0" applyFont="1" applyFill="1" applyAlignment="1" applyProtection="1">
      <alignment horizontal="left" vertical="top"/>
    </xf>
    <xf numFmtId="0" fontId="6" fillId="0" borderId="0" xfId="0" applyFont="1" applyFill="1" applyAlignment="1" applyProtection="1">
      <alignment horizontal="left" vertical="top"/>
    </xf>
    <xf numFmtId="0" fontId="5" fillId="0" borderId="0" xfId="0" applyFont="1" applyFill="1" applyAlignment="1" applyProtection="1">
      <alignment horizontal="left" vertical="top" wrapText="1"/>
    </xf>
    <xf numFmtId="0" fontId="4" fillId="0" borderId="0" xfId="0" applyFont="1" applyFill="1" applyAlignment="1" applyProtection="1">
      <alignment horizontal="left" vertical="top"/>
    </xf>
    <xf numFmtId="0" fontId="0" fillId="0" borderId="0" xfId="0" applyFont="1" applyFill="1" applyAlignment="1" applyProtection="1">
      <alignment horizontal="left" vertical="top" wrapText="1"/>
    </xf>
    <xf numFmtId="0" fontId="0" fillId="0" borderId="0" xfId="0" applyFont="1" applyFill="1" applyAlignment="1" applyProtection="1">
      <alignment horizontal="left" vertical="top"/>
    </xf>
    <xf numFmtId="0" fontId="0" fillId="0" borderId="0" xfId="0" applyFont="1" applyBorder="1" applyAlignment="1">
      <alignment horizontal="left" vertical="top" wrapText="1"/>
    </xf>
    <xf numFmtId="0" fontId="13" fillId="0" borderId="0" xfId="0" applyFont="1" applyFill="1" applyAlignment="1" applyProtection="1">
      <alignment horizontal="left" vertical="top" wrapText="1"/>
    </xf>
    <xf numFmtId="2" fontId="0" fillId="0" borderId="0" xfId="0" applyNumberFormat="1" applyFont="1" applyFill="1" applyAlignment="1" applyProtection="1">
      <alignment horizontal="left" vertical="top"/>
    </xf>
    <xf numFmtId="2" fontId="0" fillId="0" borderId="0" xfId="0" applyNumberFormat="1" applyFont="1" applyFill="1" applyAlignment="1" applyProtection="1">
      <alignment horizontal="left" vertical="top" wrapText="1"/>
    </xf>
    <xf numFmtId="0" fontId="0" fillId="0" borderId="1" xfId="0" applyFont="1" applyFill="1" applyBorder="1" applyAlignment="1" applyProtection="1">
      <alignment horizontal="left" vertical="top" wrapText="1"/>
    </xf>
    <xf numFmtId="0" fontId="0" fillId="3" borderId="1" xfId="0" applyFont="1" applyFill="1" applyBorder="1" applyAlignment="1" applyProtection="1">
      <alignment horizontal="left" vertical="top" wrapText="1"/>
    </xf>
    <xf numFmtId="0" fontId="0" fillId="5" borderId="1" xfId="0" applyFont="1" applyFill="1" applyBorder="1" applyAlignment="1" applyProtection="1">
      <alignment horizontal="left" vertical="top" wrapText="1"/>
    </xf>
    <xf numFmtId="0" fontId="6" fillId="4" borderId="1" xfId="0" applyFont="1" applyFill="1" applyBorder="1" applyAlignment="1" applyProtection="1">
      <alignment horizontal="center" vertical="top" wrapText="1"/>
    </xf>
    <xf numFmtId="0" fontId="19" fillId="0" borderId="0" xfId="0" applyFont="1" applyFill="1" applyProtection="1"/>
    <xf numFmtId="0" fontId="0" fillId="0" borderId="1" xfId="0" applyFill="1" applyBorder="1" applyAlignment="1" applyProtection="1">
      <alignment horizontal="left" vertical="top" wrapText="1"/>
    </xf>
    <xf numFmtId="0" fontId="6" fillId="8" borderId="0" xfId="0" applyFont="1" applyFill="1" applyAlignment="1" applyProtection="1">
      <alignment horizontal="left" vertical="top"/>
    </xf>
    <xf numFmtId="0" fontId="5" fillId="8" borderId="0" xfId="0" applyFont="1" applyFill="1" applyAlignment="1" applyProtection="1">
      <alignment horizontal="left" vertical="top"/>
    </xf>
    <xf numFmtId="0" fontId="5" fillId="8" borderId="0" xfId="0" applyFont="1" applyFill="1" applyAlignment="1" applyProtection="1">
      <alignment horizontal="left" vertical="top" wrapText="1"/>
    </xf>
    <xf numFmtId="0" fontId="5" fillId="0" borderId="1"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0" xfId="0" applyFont="1" applyFill="1" applyAlignment="1" applyProtection="1">
      <alignment horizontal="center" vertical="center" wrapText="1"/>
    </xf>
    <xf numFmtId="0" fontId="4" fillId="4" borderId="1" xfId="0" applyFont="1" applyFill="1" applyBorder="1" applyAlignment="1" applyProtection="1">
      <alignment horizontal="left" vertical="top" wrapText="1"/>
    </xf>
    <xf numFmtId="0" fontId="0" fillId="0" borderId="1" xfId="0" applyFont="1" applyBorder="1" applyAlignment="1">
      <alignment horizontal="center" vertical="center" wrapText="1"/>
    </xf>
    <xf numFmtId="0" fontId="5" fillId="0" borderId="0" xfId="0" applyFont="1" applyFill="1" applyBorder="1" applyAlignment="1" applyProtection="1">
      <alignment horizontal="center" vertical="center"/>
    </xf>
    <xf numFmtId="0" fontId="5" fillId="8" borderId="0" xfId="0" applyFont="1" applyFill="1" applyAlignment="1" applyProtection="1">
      <alignment horizontal="center" vertical="center"/>
    </xf>
    <xf numFmtId="0" fontId="0" fillId="0" borderId="0" xfId="0" applyFont="1" applyBorder="1" applyAlignment="1">
      <alignment horizontal="center" vertical="center" wrapText="1"/>
    </xf>
    <xf numFmtId="0" fontId="5" fillId="8" borderId="0" xfId="0" applyFont="1" applyFill="1" applyBorder="1" applyAlignment="1" applyProtection="1">
      <alignment horizontal="left" vertical="top" wrapText="1"/>
    </xf>
    <xf numFmtId="0" fontId="0" fillId="8" borderId="0" xfId="0" applyFill="1" applyBorder="1" applyAlignment="1" applyProtection="1">
      <alignment horizontal="left" vertical="top" wrapText="1"/>
    </xf>
    <xf numFmtId="1" fontId="9" fillId="2" borderId="0" xfId="0" applyNumberFormat="1" applyFont="1" applyFill="1" applyBorder="1" applyAlignment="1">
      <alignment horizontal="left"/>
    </xf>
    <xf numFmtId="0" fontId="6" fillId="5" borderId="2" xfId="0" applyFont="1" applyFill="1" applyBorder="1" applyAlignment="1" applyProtection="1">
      <alignment horizontal="center"/>
    </xf>
    <xf numFmtId="2" fontId="6" fillId="5" borderId="2" xfId="0" applyNumberFormat="1" applyFont="1" applyFill="1" applyBorder="1" applyAlignment="1" applyProtection="1">
      <alignment horizontal="center" wrapText="1"/>
    </xf>
    <xf numFmtId="0" fontId="9" fillId="0" borderId="0" xfId="0" applyFont="1" applyFill="1" applyBorder="1" applyProtection="1"/>
    <xf numFmtId="2" fontId="0" fillId="0" borderId="0" xfId="0" applyNumberFormat="1" applyFill="1" applyBorder="1"/>
    <xf numFmtId="2" fontId="9" fillId="2" borderId="0" xfId="0" applyNumberFormat="1" applyFont="1" applyFill="1" applyBorder="1" applyAlignment="1">
      <alignment horizontal="left"/>
    </xf>
    <xf numFmtId="0" fontId="0" fillId="2" borderId="0" xfId="0" applyFill="1" applyBorder="1"/>
    <xf numFmtId="0" fontId="5" fillId="0" borderId="1" xfId="0" applyFont="1" applyFill="1" applyBorder="1"/>
    <xf numFmtId="0" fontId="0" fillId="0" borderId="0" xfId="0" applyFill="1"/>
    <xf numFmtId="0" fontId="3" fillId="0" borderId="0" xfId="0" applyFont="1" applyFill="1" applyBorder="1"/>
    <xf numFmtId="2" fontId="3" fillId="0" borderId="0" xfId="0" applyNumberFormat="1" applyFont="1" applyFill="1" applyBorder="1"/>
    <xf numFmtId="0" fontId="22" fillId="0" borderId="0" xfId="0" applyFont="1" applyFill="1" applyBorder="1"/>
    <xf numFmtId="0" fontId="22" fillId="0" borderId="0" xfId="0" applyFont="1" applyFill="1"/>
    <xf numFmtId="0" fontId="23" fillId="0" borderId="0" xfId="0" applyFont="1" applyFill="1" applyAlignment="1" applyProtection="1">
      <alignment wrapText="1"/>
    </xf>
    <xf numFmtId="0" fontId="9" fillId="7" borderId="1" xfId="0" applyFont="1" applyFill="1" applyBorder="1" applyAlignment="1" applyProtection="1">
      <alignment vertical="center" wrapText="1"/>
    </xf>
    <xf numFmtId="0" fontId="9" fillId="0" borderId="1" xfId="0" applyFont="1" applyFill="1" applyBorder="1"/>
    <xf numFmtId="2" fontId="9" fillId="0" borderId="1" xfId="0" applyNumberFormat="1" applyFont="1" applyFill="1" applyBorder="1" applyAlignment="1">
      <alignment horizontal="center"/>
    </xf>
    <xf numFmtId="0" fontId="8" fillId="0" borderId="0" xfId="0" applyFont="1" applyFill="1"/>
    <xf numFmtId="1" fontId="9" fillId="0" borderId="1" xfId="0" applyNumberFormat="1" applyFont="1" applyFill="1" applyBorder="1" applyAlignment="1">
      <alignment horizontal="center"/>
    </xf>
    <xf numFmtId="0" fontId="9" fillId="5" borderId="1" xfId="0" applyFont="1" applyFill="1" applyBorder="1" applyProtection="1">
      <protection locked="0"/>
    </xf>
    <xf numFmtId="0" fontId="0" fillId="5" borderId="1" xfId="0" applyFill="1" applyBorder="1" applyProtection="1">
      <protection locked="0"/>
    </xf>
    <xf numFmtId="0" fontId="0" fillId="0" borderId="1" xfId="0" applyFill="1" applyBorder="1" applyAlignment="1">
      <alignment horizontal="left" vertical="top"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Alignment="1" applyProtection="1">
      <alignment horizontal="left" vertical="top" wrapText="1"/>
    </xf>
    <xf numFmtId="0" fontId="0" fillId="0" borderId="1" xfId="0" applyFont="1" applyFill="1" applyBorder="1" applyAlignment="1" applyProtection="1">
      <alignment horizontal="center" vertical="center" wrapText="1"/>
    </xf>
    <xf numFmtId="0" fontId="6" fillId="6" borderId="0" xfId="0" applyFont="1" applyFill="1" applyAlignment="1" applyProtection="1">
      <alignment horizontal="left" vertical="top"/>
    </xf>
    <xf numFmtId="0" fontId="5" fillId="6" borderId="0" xfId="0" applyFont="1" applyFill="1" applyAlignment="1" applyProtection="1">
      <alignment horizontal="left" vertical="top"/>
    </xf>
    <xf numFmtId="0" fontId="5" fillId="6" borderId="0" xfId="0" applyFont="1" applyFill="1" applyAlignment="1" applyProtection="1">
      <alignment horizontal="left" vertical="top" wrapText="1"/>
    </xf>
    <xf numFmtId="0" fontId="5" fillId="6" borderId="0" xfId="0" applyFont="1" applyFill="1" applyAlignment="1" applyProtection="1">
      <alignment horizontal="center" vertical="center"/>
    </xf>
    <xf numFmtId="0" fontId="0" fillId="6" borderId="0" xfId="0" applyFont="1" applyFill="1" applyAlignment="1" applyProtection="1">
      <alignment horizontal="left" vertical="top" wrapText="1"/>
    </xf>
    <xf numFmtId="0" fontId="11" fillId="6" borderId="0" xfId="0" applyFont="1" applyFill="1" applyAlignment="1" applyProtection="1">
      <alignment horizontal="left" vertical="top" wrapText="1"/>
    </xf>
    <xf numFmtId="2" fontId="5" fillId="6" borderId="0" xfId="0" applyNumberFormat="1" applyFont="1" applyFill="1" applyAlignment="1" applyProtection="1">
      <alignment horizontal="left" vertical="top"/>
    </xf>
    <xf numFmtId="2" fontId="5" fillId="6" borderId="0" xfId="0" applyNumberFormat="1" applyFont="1" applyFill="1" applyAlignment="1" applyProtection="1">
      <alignment horizontal="left" vertical="top" wrapText="1"/>
    </xf>
    <xf numFmtId="0" fontId="0" fillId="6" borderId="1" xfId="0" applyFont="1" applyFill="1" applyBorder="1" applyAlignment="1" applyProtection="1">
      <alignment horizontal="left" vertical="top" wrapText="1"/>
    </xf>
    <xf numFmtId="0" fontId="5" fillId="0" borderId="1" xfId="0" applyFont="1" applyFill="1" applyBorder="1" applyAlignment="1" applyProtection="1">
      <alignment vertical="center" wrapText="1"/>
    </xf>
    <xf numFmtId="0" fontId="0" fillId="0" borderId="1" xfId="0" applyFont="1" applyFill="1" applyBorder="1" applyAlignment="1" applyProtection="1">
      <alignment horizontal="left" vertical="top"/>
    </xf>
    <xf numFmtId="0" fontId="5" fillId="0" borderId="1" xfId="0" applyFont="1" applyFill="1" applyBorder="1" applyAlignment="1" applyProtection="1">
      <alignment horizontal="left" vertical="top"/>
    </xf>
    <xf numFmtId="0" fontId="0" fillId="0" borderId="5" xfId="0" applyFont="1" applyFill="1" applyBorder="1" applyAlignment="1" applyProtection="1">
      <alignment horizontal="left" vertical="top" wrapText="1"/>
    </xf>
    <xf numFmtId="0" fontId="0" fillId="0" borderId="5" xfId="0" applyFont="1" applyFill="1" applyBorder="1" applyAlignment="1" applyProtection="1">
      <alignment horizontal="left" vertical="top"/>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pplyProtection="1">
      <alignment horizontal="left" vertical="top" wrapText="1"/>
    </xf>
    <xf numFmtId="0" fontId="0" fillId="0" borderId="4" xfId="0" applyFont="1" applyFill="1" applyBorder="1" applyAlignment="1">
      <alignment horizontal="center" vertical="center" wrapText="1"/>
    </xf>
    <xf numFmtId="0" fontId="5" fillId="0" borderId="1" xfId="0" applyFont="1" applyFill="1" applyBorder="1" applyProtection="1"/>
    <xf numFmtId="0" fontId="5" fillId="8" borderId="1" xfId="0" applyFont="1" applyFill="1" applyBorder="1" applyAlignment="1" applyProtection="1">
      <alignment horizontal="left" vertical="top" wrapText="1"/>
    </xf>
    <xf numFmtId="0" fontId="5" fillId="8" borderId="1" xfId="0" applyFont="1" applyFill="1" applyBorder="1" applyAlignment="1" applyProtection="1">
      <alignment horizontal="center" vertical="center"/>
    </xf>
    <xf numFmtId="0" fontId="5" fillId="0" borderId="0" xfId="0" applyFont="1" applyFill="1" applyBorder="1" applyAlignment="1" applyProtection="1">
      <alignment horizontal="left" wrapText="1"/>
    </xf>
    <xf numFmtId="0" fontId="6" fillId="0" borderId="0" xfId="0" applyFont="1" applyFill="1" applyAlignment="1" applyProtection="1">
      <alignment horizontal="left"/>
    </xf>
    <xf numFmtId="164" fontId="24" fillId="0" borderId="0" xfId="1" applyNumberFormat="1" applyFont="1" applyFill="1" applyAlignment="1" applyProtection="1">
      <alignment horizontal="center" vertical="center"/>
    </xf>
    <xf numFmtId="0" fontId="0" fillId="5" borderId="0" xfId="0" applyFont="1" applyFill="1" applyBorder="1" applyAlignment="1">
      <alignment horizontal="center" vertical="center" wrapText="1"/>
    </xf>
    <xf numFmtId="0" fontId="0" fillId="5" borderId="0" xfId="0" applyFont="1" applyFill="1" applyAlignment="1" applyProtection="1">
      <alignment horizontal="left" vertical="top" wrapText="1"/>
    </xf>
    <xf numFmtId="165" fontId="5" fillId="8" borderId="0" xfId="1" applyNumberFormat="1" applyFont="1" applyFill="1" applyAlignment="1" applyProtection="1">
      <alignment horizontal="center" vertical="center"/>
    </xf>
    <xf numFmtId="165" fontId="5" fillId="8" borderId="0" xfId="1" applyNumberFormat="1"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xf>
    <xf numFmtId="0" fontId="0" fillId="0" borderId="1" xfId="0" applyFont="1" applyFill="1" applyBorder="1" applyAlignment="1" applyProtection="1">
      <alignment wrapText="1"/>
    </xf>
    <xf numFmtId="0" fontId="5" fillId="0" borderId="1" xfId="0" applyFont="1" applyFill="1" applyBorder="1" applyAlignment="1" applyProtection="1">
      <alignment horizontal="left" vertical="center" wrapText="1"/>
    </xf>
    <xf numFmtId="0" fontId="5" fillId="6" borderId="1" xfId="0" applyFont="1" applyFill="1" applyBorder="1" applyAlignment="1" applyProtection="1">
      <alignment horizontal="left" vertical="top" wrapText="1"/>
    </xf>
    <xf numFmtId="0" fontId="5" fillId="8" borderId="0" xfId="0" applyFont="1" applyFill="1" applyAlignment="1" applyProtection="1">
      <alignment wrapText="1"/>
    </xf>
    <xf numFmtId="0" fontId="0" fillId="0" borderId="1" xfId="0" applyFill="1" applyBorder="1" applyProtection="1">
      <protection locked="0"/>
    </xf>
    <xf numFmtId="2" fontId="0" fillId="0" borderId="1" xfId="0" applyNumberFormat="1" applyFill="1" applyBorder="1" applyProtection="1">
      <protection locked="0"/>
    </xf>
    <xf numFmtId="0" fontId="5" fillId="0" borderId="5"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2" fontId="10" fillId="7" borderId="1" xfId="0" applyNumberFormat="1" applyFont="1" applyFill="1" applyBorder="1" applyAlignment="1" applyProtection="1">
      <alignment horizontal="center" vertical="center" wrapText="1"/>
    </xf>
    <xf numFmtId="1" fontId="10" fillId="7" borderId="1" xfId="0" applyNumberFormat="1" applyFont="1" applyFill="1" applyBorder="1" applyAlignment="1" applyProtection="1">
      <alignment horizontal="center" vertical="center" wrapText="1"/>
    </xf>
    <xf numFmtId="2" fontId="5" fillId="9" borderId="1" xfId="0" applyNumberFormat="1" applyFont="1" applyFill="1" applyBorder="1" applyAlignment="1" applyProtection="1">
      <alignment horizontal="center" vertical="center" wrapText="1"/>
    </xf>
    <xf numFmtId="0" fontId="5" fillId="6" borderId="1" xfId="0" applyFont="1" applyFill="1" applyBorder="1" applyAlignment="1" applyProtection="1">
      <alignment horizontal="left" vertical="center"/>
    </xf>
    <xf numFmtId="0" fontId="0" fillId="9" borderId="1" xfId="0" applyFill="1" applyBorder="1" applyAlignment="1">
      <alignment horizontal="center" vertical="center" wrapText="1"/>
    </xf>
    <xf numFmtId="0" fontId="0" fillId="0" borderId="0" xfId="0" applyFont="1" applyFill="1" applyAlignment="1" applyProtection="1">
      <alignment wrapText="1"/>
    </xf>
    <xf numFmtId="0" fontId="4" fillId="0" borderId="0" xfId="0" applyFont="1" applyFill="1" applyBorder="1" applyAlignment="1" applyProtection="1">
      <alignment horizontal="center" vertical="center" wrapText="1"/>
    </xf>
    <xf numFmtId="0" fontId="0" fillId="8" borderId="0" xfId="0" applyFont="1" applyFill="1" applyAlignment="1" applyProtection="1">
      <alignment horizontal="left" vertical="top" wrapText="1"/>
    </xf>
    <xf numFmtId="0" fontId="0" fillId="7" borderId="1" xfId="0" applyFont="1" applyFill="1" applyBorder="1" applyAlignment="1" applyProtection="1">
      <alignment horizontal="left" vertical="top" wrapText="1"/>
    </xf>
    <xf numFmtId="0" fontId="0" fillId="8" borderId="0" xfId="0" applyFont="1" applyFill="1" applyBorder="1" applyAlignment="1" applyProtection="1">
      <alignment horizontal="left" vertical="top" wrapText="1"/>
    </xf>
    <xf numFmtId="0" fontId="0" fillId="8" borderId="1" xfId="0" applyFont="1" applyFill="1" applyBorder="1" applyAlignment="1" applyProtection="1">
      <alignment horizontal="left" vertical="top" wrapText="1"/>
    </xf>
    <xf numFmtId="0" fontId="0" fillId="5" borderId="1" xfId="0" applyFont="1" applyFill="1" applyBorder="1" applyAlignment="1" applyProtection="1">
      <alignment wrapText="1"/>
    </xf>
    <xf numFmtId="0" fontId="0" fillId="8" borderId="0" xfId="0" applyFont="1" applyFill="1" applyAlignment="1" applyProtection="1">
      <alignment wrapText="1"/>
    </xf>
    <xf numFmtId="0" fontId="27" fillId="0" borderId="0" xfId="2" applyFill="1" applyBorder="1" applyAlignment="1" applyProtection="1">
      <alignment horizontal="left" vertical="center"/>
      <protection locked="0"/>
    </xf>
    <xf numFmtId="14" fontId="0" fillId="0" borderId="0" xfId="0" applyNumberFormat="1" applyFill="1" applyBorder="1" applyAlignment="1">
      <alignment horizontal="left"/>
    </xf>
    <xf numFmtId="0" fontId="10" fillId="0" borderId="0" xfId="0" applyFont="1" applyAlignment="1">
      <alignment horizontal="right" vertical="center"/>
    </xf>
    <xf numFmtId="0" fontId="10" fillId="0" borderId="0" xfId="0" applyFont="1" applyFill="1" applyBorder="1" applyAlignment="1" applyProtection="1">
      <alignment horizontal="left" vertical="top"/>
      <protection locked="0"/>
    </xf>
    <xf numFmtId="0" fontId="0" fillId="0" borderId="0" xfId="0" applyAlignment="1">
      <alignment horizontal="left" vertical="top" wrapText="1"/>
    </xf>
    <xf numFmtId="0" fontId="0" fillId="0" borderId="0" xfId="0" applyBorder="1" applyAlignment="1" applyProtection="1">
      <alignment horizontal="center"/>
      <protection locked="0"/>
    </xf>
    <xf numFmtId="0" fontId="14"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wrapText="1"/>
    </xf>
    <xf numFmtId="0" fontId="9"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left" vertical="center" wrapText="1"/>
    </xf>
    <xf numFmtId="0" fontId="0" fillId="0" borderId="0" xfId="0" applyBorder="1" applyAlignment="1">
      <alignment wrapText="1"/>
    </xf>
    <xf numFmtId="0" fontId="6" fillId="0" borderId="0" xfId="0" applyFont="1" applyFill="1" applyBorder="1" applyAlignment="1" applyProtection="1">
      <alignment horizontal="left"/>
    </xf>
    <xf numFmtId="0" fontId="6" fillId="0" borderId="0" xfId="0" applyFont="1" applyFill="1" applyAlignment="1" applyProtection="1">
      <alignment horizontal="left" vertical="top" wrapText="1"/>
    </xf>
    <xf numFmtId="0" fontId="6" fillId="0" borderId="0" xfId="0" applyFont="1" applyFill="1" applyAlignment="1" applyProtection="1">
      <alignment horizontal="left" wrapText="1"/>
    </xf>
    <xf numFmtId="0" fontId="5" fillId="0" borderId="0" xfId="0" applyFont="1" applyFill="1" applyBorder="1" applyAlignment="1" applyProtection="1">
      <alignment horizontal="left" wrapText="1"/>
    </xf>
    <xf numFmtId="0" fontId="5" fillId="0" borderId="3" xfId="0" applyFont="1" applyFill="1" applyBorder="1" applyAlignment="1" applyProtection="1">
      <alignment horizontal="left" wrapText="1"/>
    </xf>
    <xf numFmtId="0" fontId="6" fillId="0" borderId="0" xfId="0" applyFont="1" applyFill="1" applyBorder="1" applyAlignment="1" applyProtection="1">
      <alignment horizontal="left"/>
      <protection locked="0"/>
    </xf>
    <xf numFmtId="0" fontId="9" fillId="5" borderId="1" xfId="0" applyFont="1" applyFill="1" applyBorder="1" applyAlignment="1" applyProtection="1">
      <alignment horizontal="center"/>
    </xf>
    <xf numFmtId="0" fontId="8" fillId="0" borderId="1"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protection locked="0"/>
    </xf>
    <xf numFmtId="0" fontId="10" fillId="0" borderId="0" xfId="0" applyFont="1" applyAlignment="1">
      <alignment horizontal="right" vertical="top" wrapText="1"/>
    </xf>
  </cellXfs>
  <cellStyles count="3">
    <cellStyle name="Comma [0]" xfId="1" builtinId="6"/>
    <cellStyle name="Hyperlink" xfId="2" builtinId="8"/>
    <cellStyle name="Normal" xfId="0" builtinId="0"/>
  </cellStyles>
  <dxfs count="2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id-ID"/>
  <c:style val="28"/>
  <c:chart>
    <c:autoTitleDeleted val="1"/>
    <c:plotArea>
      <c:layout>
        <c:manualLayout>
          <c:layoutTarget val="inner"/>
          <c:xMode val="edge"/>
          <c:yMode val="edge"/>
          <c:x val="0.24377735014743507"/>
          <c:y val="0.17604276066178989"/>
          <c:w val="0.52788238660282549"/>
          <c:h val="0.6923305270792105"/>
        </c:manualLayout>
      </c:layout>
      <c:radarChart>
        <c:radarStyle val="filled"/>
        <c:ser>
          <c:idx val="0"/>
          <c:order val="0"/>
          <c:tx>
            <c:strRef>
              <c:f>'Peta Mutu'!$C$5</c:f>
              <c:strCache>
                <c:ptCount val="1"/>
                <c:pt idx="0">
                  <c:v>Nilai per standar</c:v>
                </c:pt>
              </c:strCache>
            </c:strRef>
          </c:tx>
          <c:dLbls>
            <c:dLbl>
              <c:idx val="0"/>
              <c:layout>
                <c:manualLayout>
                  <c:x val="0"/>
                  <c:y val="5.0793650793650794E-2"/>
                </c:manualLayout>
              </c:layout>
              <c:showVal val="1"/>
            </c:dLbl>
            <c:dLbl>
              <c:idx val="1"/>
              <c:layout>
                <c:manualLayout>
                  <c:x val="-1.2661196247101809E-2"/>
                  <c:y val="3.6507936507936538E-2"/>
                </c:manualLayout>
              </c:layout>
              <c:showVal val="1"/>
            </c:dLbl>
            <c:dLbl>
              <c:idx val="2"/>
              <c:layout>
                <c:manualLayout>
                  <c:x val="-1.9695194162158369E-2"/>
                  <c:y val="2.8571428571428588E-2"/>
                </c:manualLayout>
              </c:layout>
              <c:showVal val="1"/>
            </c:dLbl>
            <c:dLbl>
              <c:idx val="3"/>
              <c:layout>
                <c:manualLayout>
                  <c:x val="-3.5169989575282674E-2"/>
                  <c:y val="1.5873015873015931E-2"/>
                </c:manualLayout>
              </c:layout>
              <c:showVal val="1"/>
            </c:dLbl>
            <c:dLbl>
              <c:idx val="4"/>
              <c:layout>
                <c:manualLayout>
                  <c:x val="-4.3610787073350754E-2"/>
                  <c:y val="3.1746031746031182E-3"/>
                </c:manualLayout>
              </c:layout>
              <c:showVal val="1"/>
            </c:dLbl>
            <c:dLbl>
              <c:idx val="5"/>
              <c:layout>
                <c:manualLayout>
                  <c:x val="-3.2356390409260076E-2"/>
                  <c:y val="-1.1111111111111122E-2"/>
                </c:manualLayout>
              </c:layout>
              <c:showVal val="1"/>
            </c:dLbl>
            <c:dLbl>
              <c:idx val="6"/>
              <c:layout>
                <c:manualLayout>
                  <c:x val="-2.5322392494203611E-2"/>
                  <c:y val="-2.6984126984126992E-2"/>
                </c:manualLayout>
              </c:layout>
              <c:showVal val="1"/>
            </c:dLbl>
            <c:dLbl>
              <c:idx val="7"/>
              <c:layout>
                <c:manualLayout>
                  <c:x val="-1.406799583011311E-2"/>
                  <c:y val="-3.333333333333334E-2"/>
                </c:manualLayout>
              </c:layout>
              <c:showVal val="1"/>
            </c:dLbl>
            <c:dLbl>
              <c:idx val="8"/>
              <c:layout>
                <c:manualLayout>
                  <c:x val="1.4067995830113109E-3"/>
                  <c:y val="-3.968253968253968E-2"/>
                </c:manualLayout>
              </c:layout>
              <c:showVal val="1"/>
            </c:dLbl>
            <c:dLbl>
              <c:idx val="9"/>
              <c:layout>
                <c:manualLayout>
                  <c:x val="2.6729192077214945E-2"/>
                  <c:y val="-3.968253968253968E-2"/>
                </c:manualLayout>
              </c:layout>
              <c:showVal val="1"/>
            </c:dLbl>
            <c:dLbl>
              <c:idx val="10"/>
              <c:layout>
                <c:manualLayout>
                  <c:x val="1.8288394579147042E-2"/>
                  <c:y val="-2.8571428571428588E-2"/>
                </c:manualLayout>
              </c:layout>
              <c:showVal val="1"/>
            </c:dLbl>
            <c:dLbl>
              <c:idx val="11"/>
              <c:layout>
                <c:manualLayout>
                  <c:x val="3.9390388324316711E-2"/>
                  <c:y val="-1.9047619047619067E-2"/>
                </c:manualLayout>
              </c:layout>
              <c:showVal val="1"/>
            </c:dLbl>
            <c:dLbl>
              <c:idx val="12"/>
              <c:layout>
                <c:manualLayout>
                  <c:x val="3.2356390409260187E-2"/>
                  <c:y val="-5.8200385865234455E-17"/>
                </c:manualLayout>
              </c:layout>
              <c:showVal val="1"/>
            </c:dLbl>
            <c:dLbl>
              <c:idx val="13"/>
              <c:layout>
                <c:manualLayout>
                  <c:x val="2.8135991660226244E-2"/>
                  <c:y val="9.5238095238095247E-3"/>
                </c:manualLayout>
              </c:layout>
              <c:showVal val="1"/>
            </c:dLbl>
            <c:dLbl>
              <c:idx val="14"/>
              <c:layout>
                <c:manualLayout>
                  <c:x val="1.9695194162158369E-2"/>
                  <c:y val="2.3809523809523812E-2"/>
                </c:manualLayout>
              </c:layout>
              <c:showVal val="1"/>
            </c:dLbl>
            <c:dLbl>
              <c:idx val="15"/>
              <c:layout>
                <c:manualLayout>
                  <c:x val="1.4067995830113162E-2"/>
                  <c:y val="3.333333333333334E-2"/>
                </c:manualLayout>
              </c:layout>
              <c:showVal val="1"/>
            </c:dLbl>
            <c:txPr>
              <a:bodyPr/>
              <a:lstStyle/>
              <a:p>
                <a:pPr>
                  <a:defRPr lang="en-US" sz="500" baseline="0">
                    <a:latin typeface="Arial" pitchFamily="34" charset="0"/>
                  </a:defRPr>
                </a:pPr>
                <a:endParaRPr lang="id-ID"/>
              </a:p>
            </c:txPr>
            <c:showVal val="1"/>
          </c:dLbls>
          <c:cat>
            <c:strRef>
              <c:f>'Peta Mutu'!$B$6:$B$21</c:f>
              <c:strCache>
                <c:ptCount val="16"/>
                <c:pt idx="0">
                  <c:v>Standar 1: Identitas</c:v>
                </c:pt>
                <c:pt idx="1">
                  <c:v>Standar 2: Standar Kurikulum</c:v>
                </c:pt>
                <c:pt idx="2">
                  <c:v>Standar 3: Standar Proses</c:v>
                </c:pt>
                <c:pt idx="3">
                  <c:v>Standar 4: Evaluasi</c:v>
                </c:pt>
                <c:pt idx="4">
                  <c:v>Standar 5: Suasana Akademik</c:v>
                </c:pt>
                <c:pt idx="5">
                  <c:v>Standar 6: Kemahasiswaan</c:v>
                </c:pt>
                <c:pt idx="6">
                  <c:v>Standar 7: Lulusan </c:v>
                </c:pt>
                <c:pt idx="7">
                  <c:v>Standar 8: Sumber Daya Manusia</c:v>
                </c:pt>
                <c:pt idx="8">
                  <c:v>Standar 9: Sarana dan Prasarana </c:v>
                </c:pt>
                <c:pt idx="9">
                  <c:v>Standar 10. Sistem Informasi dan Komunikasi</c:v>
                </c:pt>
                <c:pt idx="10">
                  <c:v>Standar 11: Pembiayaan </c:v>
                </c:pt>
                <c:pt idx="11">
                  <c:v>Standar 12. Pengelolaan</c:v>
                </c:pt>
                <c:pt idx="12">
                  <c:v>Standar 13: Penelitian</c:v>
                </c:pt>
                <c:pt idx="13">
                  <c:v>Standar 14: Pengabdian Kepada Masyarakat</c:v>
                </c:pt>
                <c:pt idx="14">
                  <c:v>Standar 15: Kerjasama </c:v>
                </c:pt>
                <c:pt idx="15">
                  <c:v>Standar 17. Kebersihan, Kesehatan  Lingkungan</c:v>
                </c:pt>
              </c:strCache>
            </c:strRef>
          </c:cat>
          <c:val>
            <c:numRef>
              <c:f>'Peta Mutu'!$C$6:$C$21</c:f>
              <c:numCache>
                <c:formatCode>0.00</c:formatCode>
                <c:ptCount val="16"/>
                <c:pt idx="0">
                  <c:v>3.7777777777777777</c:v>
                </c:pt>
                <c:pt idx="1">
                  <c:v>3.3</c:v>
                </c:pt>
                <c:pt idx="2">
                  <c:v>3.1875</c:v>
                </c:pt>
                <c:pt idx="3">
                  <c:v>3.4444444444444446</c:v>
                </c:pt>
                <c:pt idx="4">
                  <c:v>4</c:v>
                </c:pt>
                <c:pt idx="5">
                  <c:v>3.4444444444444446</c:v>
                </c:pt>
                <c:pt idx="6">
                  <c:v>2.8888888888888888</c:v>
                </c:pt>
                <c:pt idx="7">
                  <c:v>2.3333333333333335</c:v>
                </c:pt>
                <c:pt idx="8">
                  <c:v>3</c:v>
                </c:pt>
                <c:pt idx="9">
                  <c:v>4</c:v>
                </c:pt>
                <c:pt idx="10">
                  <c:v>3</c:v>
                </c:pt>
                <c:pt idx="11">
                  <c:v>4</c:v>
                </c:pt>
                <c:pt idx="12">
                  <c:v>3</c:v>
                </c:pt>
                <c:pt idx="13">
                  <c:v>3</c:v>
                </c:pt>
                <c:pt idx="14">
                  <c:v>2</c:v>
                </c:pt>
                <c:pt idx="15">
                  <c:v>3</c:v>
                </c:pt>
              </c:numCache>
            </c:numRef>
          </c:val>
        </c:ser>
        <c:axId val="58072448"/>
        <c:axId val="58086528"/>
      </c:radarChart>
      <c:catAx>
        <c:axId val="58072448"/>
        <c:scaling>
          <c:orientation val="minMax"/>
        </c:scaling>
        <c:axPos val="b"/>
        <c:majorGridlines/>
        <c:numFmt formatCode="General" sourceLinked="0"/>
        <c:tickLblPos val="nextTo"/>
        <c:txPr>
          <a:bodyPr/>
          <a:lstStyle/>
          <a:p>
            <a:pPr>
              <a:defRPr lang="en-US" sz="500" baseline="0">
                <a:latin typeface="Arial" pitchFamily="34" charset="0"/>
              </a:defRPr>
            </a:pPr>
            <a:endParaRPr lang="id-ID"/>
          </a:p>
        </c:txPr>
        <c:crossAx val="58086528"/>
        <c:crosses val="autoZero"/>
        <c:auto val="1"/>
        <c:lblAlgn val="ctr"/>
        <c:lblOffset val="100"/>
      </c:catAx>
      <c:valAx>
        <c:axId val="58086528"/>
        <c:scaling>
          <c:orientation val="minMax"/>
        </c:scaling>
        <c:axPos val="l"/>
        <c:majorGridlines/>
        <c:numFmt formatCode="0.00" sourceLinked="1"/>
        <c:majorTickMark val="cross"/>
        <c:tickLblPos val="nextTo"/>
        <c:txPr>
          <a:bodyPr/>
          <a:lstStyle/>
          <a:p>
            <a:pPr>
              <a:defRPr lang="en-US" sz="500" baseline="0">
                <a:latin typeface="Arial" pitchFamily="34" charset="0"/>
              </a:defRPr>
            </a:pPr>
            <a:endParaRPr lang="id-ID"/>
          </a:p>
        </c:txPr>
        <c:crossAx val="58072448"/>
        <c:crosses val="autoZero"/>
        <c:crossBetween val="between"/>
      </c:valAx>
    </c:plotArea>
    <c:plotVisOnly val="1"/>
    <c:dispBlanksAs val="gap"/>
  </c:chart>
  <c:printSettings>
    <c:headerFooter/>
    <c:pageMargins b="0.75000000000000122" l="0.70000000000000062" r="0.70000000000000062" t="0.75000000000000122" header="0.30000000000000032" footer="0.30000000000000032"/>
    <c:pageSetup paperSize="9" orientation="landscape" horizontalDpi="-2"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442232</xdr:colOff>
      <xdr:row>4</xdr:row>
      <xdr:rowOff>152514</xdr:rowOff>
    </xdr:from>
    <xdr:to>
      <xdr:col>15</xdr:col>
      <xdr:colOff>340935</xdr:colOff>
      <xdr:row>43</xdr:row>
      <xdr:rowOff>99597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bor_an@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34"/>
  <sheetViews>
    <sheetView workbookViewId="0">
      <selection activeCell="A6" sqref="A6:D6"/>
    </sheetView>
  </sheetViews>
  <sheetFormatPr defaultRowHeight="15"/>
  <cols>
    <col min="1" max="1" width="5.140625" customWidth="1"/>
    <col min="2" max="2" width="27.28515625" customWidth="1"/>
    <col min="3" max="3" width="2" customWidth="1"/>
    <col min="4" max="4" width="88.7109375" customWidth="1"/>
    <col min="5" max="5" width="19.85546875" customWidth="1"/>
    <col min="6" max="6" width="16.42578125" customWidth="1"/>
  </cols>
  <sheetData>
    <row r="1" spans="1:4" ht="18.75">
      <c r="A1" s="196" t="s">
        <v>49</v>
      </c>
      <c r="B1" s="196"/>
      <c r="C1" s="196"/>
      <c r="D1" s="196"/>
    </row>
    <row r="2" spans="1:4" ht="18.75">
      <c r="A2" s="16"/>
      <c r="B2" s="16"/>
      <c r="C2" s="16"/>
      <c r="D2" s="16"/>
    </row>
    <row r="3" spans="1:4">
      <c r="A3" s="191" t="s">
        <v>34</v>
      </c>
      <c r="B3" s="191"/>
      <c r="C3" s="37" t="s">
        <v>18</v>
      </c>
      <c r="D3" s="69" t="s">
        <v>50</v>
      </c>
    </row>
    <row r="4" spans="1:4">
      <c r="A4" s="191" t="s">
        <v>35</v>
      </c>
      <c r="B4" s="191"/>
      <c r="C4" s="37" t="s">
        <v>18</v>
      </c>
      <c r="D4" s="56" t="s">
        <v>51</v>
      </c>
    </row>
    <row r="5" spans="1:4">
      <c r="A5" s="191" t="s">
        <v>33</v>
      </c>
      <c r="B5" s="191"/>
      <c r="C5" s="36" t="s">
        <v>18</v>
      </c>
      <c r="D5" s="56" t="s">
        <v>313</v>
      </c>
    </row>
    <row r="6" spans="1:4">
      <c r="A6" s="191" t="s">
        <v>45</v>
      </c>
      <c r="B6" s="191"/>
      <c r="C6" s="36" t="s">
        <v>18</v>
      </c>
      <c r="D6" s="69" t="s">
        <v>314</v>
      </c>
    </row>
    <row r="7" spans="1:4">
      <c r="A7" s="191" t="s">
        <v>57</v>
      </c>
      <c r="B7" s="191"/>
      <c r="C7" s="37" t="s">
        <v>18</v>
      </c>
      <c r="D7" s="69"/>
    </row>
    <row r="8" spans="1:4">
      <c r="B8" s="31" t="s">
        <v>36</v>
      </c>
      <c r="C8" s="37" t="s">
        <v>18</v>
      </c>
      <c r="D8" s="57" t="s">
        <v>52</v>
      </c>
    </row>
    <row r="9" spans="1:4">
      <c r="B9" s="31" t="s">
        <v>37</v>
      </c>
      <c r="C9" s="37" t="s">
        <v>18</v>
      </c>
      <c r="D9" s="57" t="s">
        <v>53</v>
      </c>
    </row>
    <row r="10" spans="1:4">
      <c r="B10" s="31" t="s">
        <v>38</v>
      </c>
      <c r="C10" s="37" t="s">
        <v>18</v>
      </c>
      <c r="D10" s="57">
        <v>25163</v>
      </c>
    </row>
    <row r="11" spans="1:4" ht="17.45" customHeight="1">
      <c r="A11" s="191" t="s">
        <v>39</v>
      </c>
      <c r="B11" s="191"/>
      <c r="C11" s="37" t="s">
        <v>18</v>
      </c>
      <c r="D11" s="57" t="s">
        <v>315</v>
      </c>
    </row>
    <row r="12" spans="1:4" ht="17.45" customHeight="1">
      <c r="A12" s="191" t="s">
        <v>40</v>
      </c>
      <c r="B12" s="191"/>
      <c r="C12" s="36" t="s">
        <v>18</v>
      </c>
      <c r="D12" s="187" t="s">
        <v>316</v>
      </c>
    </row>
    <row r="13" spans="1:4" ht="17.45" customHeight="1">
      <c r="A13" s="191" t="s">
        <v>42</v>
      </c>
      <c r="B13" s="191"/>
      <c r="C13" s="37" t="s">
        <v>18</v>
      </c>
      <c r="D13" s="57" t="s">
        <v>317</v>
      </c>
    </row>
    <row r="14" spans="1:4" ht="17.45" customHeight="1">
      <c r="A14" s="191" t="s">
        <v>41</v>
      </c>
      <c r="B14" s="191"/>
      <c r="C14" s="36" t="s">
        <v>18</v>
      </c>
      <c r="D14" s="57" t="s">
        <v>317</v>
      </c>
    </row>
    <row r="15" spans="1:4" ht="15.6" customHeight="1">
      <c r="A15" s="191" t="s">
        <v>19</v>
      </c>
      <c r="B15" s="191"/>
      <c r="C15" s="37" t="s">
        <v>18</v>
      </c>
      <c r="D15" s="68" t="s">
        <v>58</v>
      </c>
    </row>
    <row r="16" spans="1:4" ht="17.45" customHeight="1">
      <c r="A16" s="191" t="s">
        <v>59</v>
      </c>
      <c r="B16" s="191"/>
      <c r="C16" s="38" t="s">
        <v>18</v>
      </c>
      <c r="D16" s="69" t="s">
        <v>318</v>
      </c>
    </row>
    <row r="17" spans="1:5" ht="57" customHeight="1">
      <c r="A17" s="191" t="s">
        <v>20</v>
      </c>
      <c r="B17" s="191"/>
      <c r="C17" s="70" t="s">
        <v>21</v>
      </c>
      <c r="D17" s="58" t="s">
        <v>319</v>
      </c>
      <c r="E17" s="17"/>
    </row>
    <row r="18" spans="1:5" s="27" customFormat="1" ht="18" customHeight="1">
      <c r="A18" s="194" t="s">
        <v>46</v>
      </c>
      <c r="B18" s="194"/>
      <c r="C18" s="38" t="s">
        <v>21</v>
      </c>
      <c r="D18" s="58" t="s">
        <v>54</v>
      </c>
    </row>
    <row r="19" spans="1:5" s="27" customFormat="1" ht="18" customHeight="1">
      <c r="A19" s="28"/>
      <c r="B19" s="28"/>
      <c r="C19" s="26"/>
      <c r="D19" s="59"/>
    </row>
    <row r="20" spans="1:5">
      <c r="A20" s="198"/>
      <c r="B20" s="198"/>
      <c r="C20" s="66"/>
      <c r="D20" s="60"/>
    </row>
    <row r="21" spans="1:5">
      <c r="A21" s="199" t="s">
        <v>47</v>
      </c>
      <c r="B21" s="199"/>
      <c r="C21" s="67" t="s">
        <v>18</v>
      </c>
      <c r="D21" s="62" t="s">
        <v>320</v>
      </c>
    </row>
    <row r="22" spans="1:5" ht="18.75" customHeight="1">
      <c r="A22" s="195" t="s">
        <v>68</v>
      </c>
      <c r="B22" s="195"/>
      <c r="C22" s="18" t="s">
        <v>18</v>
      </c>
      <c r="D22" s="188">
        <v>42712</v>
      </c>
    </row>
    <row r="23" spans="1:5">
      <c r="D23" s="61"/>
    </row>
    <row r="24" spans="1:5">
      <c r="A24" s="197" t="s">
        <v>43</v>
      </c>
      <c r="B24" s="197"/>
      <c r="C24" t="s">
        <v>18</v>
      </c>
      <c r="D24" s="63" t="s">
        <v>55</v>
      </c>
    </row>
    <row r="25" spans="1:5">
      <c r="A25" s="197" t="s">
        <v>44</v>
      </c>
      <c r="B25" s="197"/>
      <c r="C25" t="s">
        <v>18</v>
      </c>
      <c r="D25" s="58">
        <v>2008</v>
      </c>
    </row>
    <row r="26" spans="1:5">
      <c r="D26" s="61"/>
    </row>
    <row r="27" spans="1:5" ht="15.75">
      <c r="A27" s="20"/>
      <c r="B27" s="20"/>
      <c r="C27" s="21"/>
      <c r="D27" s="64"/>
    </row>
    <row r="28" spans="1:5" ht="20.100000000000001" customHeight="1">
      <c r="A28" s="193" t="s">
        <v>65</v>
      </c>
      <c r="B28" s="193"/>
      <c r="C28" s="21"/>
      <c r="D28" s="65" t="s">
        <v>66</v>
      </c>
    </row>
    <row r="29" spans="1:5" ht="20.100000000000001" customHeight="1">
      <c r="C29" s="21"/>
      <c r="D29" s="65"/>
    </row>
    <row r="30" spans="1:5" ht="20.100000000000001" customHeight="1">
      <c r="A30" s="23"/>
      <c r="B30" s="23"/>
      <c r="C30" s="21"/>
      <c r="D30" s="65"/>
    </row>
    <row r="31" spans="1:5" ht="20.100000000000001" customHeight="1">
      <c r="A31" s="192" t="s">
        <v>56</v>
      </c>
      <c r="B31" s="192"/>
      <c r="C31" s="192"/>
      <c r="D31" s="39" t="s">
        <v>67</v>
      </c>
    </row>
    <row r="32" spans="1:5">
      <c r="A32" s="24"/>
      <c r="B32" s="24"/>
      <c r="C32" s="19"/>
      <c r="D32" s="22"/>
    </row>
    <row r="33" spans="1:4" ht="18.75">
      <c r="A33" s="19"/>
      <c r="B33" s="19"/>
      <c r="C33" s="25"/>
      <c r="D33" s="25"/>
    </row>
    <row r="34" spans="1:4">
      <c r="A34" s="19"/>
      <c r="B34" s="19"/>
      <c r="C34" s="19"/>
      <c r="D34" s="19"/>
    </row>
  </sheetData>
  <mergeCells count="21">
    <mergeCell ref="A31:C31"/>
    <mergeCell ref="A28:B28"/>
    <mergeCell ref="A18:B18"/>
    <mergeCell ref="A22:B22"/>
    <mergeCell ref="A1:D1"/>
    <mergeCell ref="A25:B25"/>
    <mergeCell ref="A20:B20"/>
    <mergeCell ref="A24:B24"/>
    <mergeCell ref="A4:B4"/>
    <mergeCell ref="A3:B3"/>
    <mergeCell ref="A21:B21"/>
    <mergeCell ref="A7:B7"/>
    <mergeCell ref="A6:B6"/>
    <mergeCell ref="A5:B5"/>
    <mergeCell ref="A11:B11"/>
    <mergeCell ref="A13:B13"/>
    <mergeCell ref="A15:B15"/>
    <mergeCell ref="A16:B16"/>
    <mergeCell ref="A17:B17"/>
    <mergeCell ref="A12:B12"/>
    <mergeCell ref="A14:B14"/>
  </mergeCells>
  <hyperlinks>
    <hyperlink ref="D12" r:id="rId1"/>
  </hyperlinks>
  <pageMargins left="0.39370078740157483" right="0.31" top="0.39370078740157483" bottom="0.31496062992125984" header="0.31" footer="0.31496062992125984"/>
  <pageSetup paperSize="5" orientation="landscape" horizontalDpi="300" verticalDpi="300" r:id="rId2"/>
</worksheet>
</file>

<file path=xl/worksheets/sheet2.xml><?xml version="1.0" encoding="utf-8"?>
<worksheet xmlns="http://schemas.openxmlformats.org/spreadsheetml/2006/main" xmlns:r="http://schemas.openxmlformats.org/officeDocument/2006/relationships">
  <sheetPr codeName="Sheet1"/>
  <dimension ref="A1:V268"/>
  <sheetViews>
    <sheetView view="pageBreakPreview" topLeftCell="A46" zoomScaleSheetLayoutView="100" workbookViewId="0">
      <selection activeCell="C16" sqref="C16"/>
    </sheetView>
  </sheetViews>
  <sheetFormatPr defaultRowHeight="15.75"/>
  <cols>
    <col min="1" max="1" width="0.7109375" style="3" customWidth="1"/>
    <col min="2" max="2" width="1.85546875" style="3" customWidth="1"/>
    <col min="3" max="3" width="50.42578125" style="47" customWidth="1"/>
    <col min="4" max="4" width="51.42578125" style="179" customWidth="1"/>
    <col min="5" max="5" width="14.7109375" style="50" customWidth="1"/>
    <col min="6" max="6" width="16.7109375" style="103" customWidth="1"/>
    <col min="7" max="7" width="7.5703125" style="103" hidden="1" customWidth="1"/>
    <col min="8" max="8" width="46.5703125" style="3" customWidth="1"/>
    <col min="9" max="9" width="18.7109375" style="3" hidden="1" customWidth="1"/>
    <col min="10" max="10" width="44.7109375" style="3" hidden="1" customWidth="1"/>
    <col min="11" max="11" width="44.7109375" style="3" customWidth="1"/>
    <col min="12" max="12" width="46.85546875" style="3" hidden="1" customWidth="1"/>
    <col min="13" max="13" width="46.140625" style="15" customWidth="1"/>
    <col min="14" max="14" width="17.28515625" style="5" customWidth="1"/>
    <col min="15" max="15" width="10.85546875" style="5" customWidth="1"/>
    <col min="16" max="16" width="10.5703125" style="4" customWidth="1"/>
    <col min="17" max="17" width="10.7109375" style="5" customWidth="1"/>
    <col min="18" max="18" width="11.7109375" style="4" customWidth="1"/>
    <col min="19" max="21" width="9.140625" style="3" customWidth="1"/>
    <col min="22" max="16384" width="9.140625" style="3"/>
  </cols>
  <sheetData>
    <row r="1" spans="1:22">
      <c r="A1" s="96" t="s">
        <v>3</v>
      </c>
      <c r="B1" s="44"/>
      <c r="C1" s="45"/>
      <c r="H1" s="44"/>
      <c r="I1" s="44"/>
      <c r="J1" s="44"/>
      <c r="K1" s="44"/>
      <c r="L1" s="44"/>
      <c r="M1" s="53"/>
      <c r="N1" s="54"/>
      <c r="O1" s="54"/>
      <c r="P1" s="55"/>
      <c r="Q1" s="54"/>
      <c r="R1" s="55"/>
      <c r="S1" s="44"/>
      <c r="T1" s="44"/>
      <c r="U1" s="44"/>
      <c r="V1" s="44"/>
    </row>
    <row r="2" spans="1:22">
      <c r="A2" s="44" t="s">
        <v>152</v>
      </c>
      <c r="B2" s="44"/>
      <c r="C2" s="45"/>
      <c r="H2" s="44"/>
      <c r="I2" s="44"/>
      <c r="J2" s="44"/>
      <c r="K2" s="44"/>
      <c r="L2" s="44"/>
      <c r="M2" s="53"/>
      <c r="N2" s="54"/>
      <c r="O2" s="54"/>
      <c r="P2" s="55"/>
      <c r="Q2" s="54"/>
      <c r="R2" s="55"/>
      <c r="S2" s="44"/>
      <c r="T2" s="44"/>
      <c r="U2" s="44"/>
      <c r="V2" s="44"/>
    </row>
    <row r="3" spans="1:22">
      <c r="A3" s="44" t="s">
        <v>73</v>
      </c>
      <c r="B3" s="44"/>
      <c r="C3" s="45"/>
      <c r="H3" s="44"/>
      <c r="I3" s="44"/>
      <c r="J3" s="44"/>
      <c r="K3" s="44"/>
      <c r="L3" s="44"/>
      <c r="M3" s="53"/>
      <c r="N3" s="54"/>
      <c r="O3" s="54"/>
      <c r="P3" s="55"/>
      <c r="Q3" s="54"/>
      <c r="R3" s="55"/>
      <c r="S3" s="44"/>
      <c r="T3" s="44"/>
      <c r="U3" s="44"/>
      <c r="V3" s="44"/>
    </row>
    <row r="4" spans="1:22">
      <c r="A4" s="44" t="s">
        <v>74</v>
      </c>
      <c r="B4" s="44"/>
      <c r="C4" s="45"/>
      <c r="H4" s="44"/>
      <c r="I4" s="44"/>
      <c r="J4" s="44"/>
      <c r="K4" s="44"/>
      <c r="L4" s="44"/>
      <c r="M4" s="53"/>
      <c r="N4" s="54"/>
      <c r="O4" s="54"/>
      <c r="P4" s="55"/>
      <c r="Q4" s="54"/>
      <c r="R4" s="55"/>
      <c r="S4" s="44"/>
      <c r="T4" s="44"/>
      <c r="U4" s="44"/>
      <c r="V4" s="44"/>
    </row>
    <row r="5" spans="1:22">
      <c r="A5" s="44" t="s">
        <v>75</v>
      </c>
      <c r="B5" s="44"/>
      <c r="C5" s="45"/>
      <c r="H5" s="44"/>
      <c r="I5" s="44"/>
      <c r="J5" s="44"/>
      <c r="K5" s="44"/>
      <c r="L5" s="44"/>
      <c r="M5" s="53"/>
      <c r="N5" s="54"/>
      <c r="O5" s="54"/>
      <c r="P5" s="55"/>
      <c r="Q5" s="54"/>
      <c r="R5" s="55"/>
      <c r="S5" s="44"/>
      <c r="T5" s="44"/>
      <c r="U5" s="44"/>
      <c r="V5" s="44"/>
    </row>
    <row r="6" spans="1:22">
      <c r="A6" s="44"/>
      <c r="B6" s="44"/>
      <c r="C6" s="45"/>
      <c r="H6" s="44"/>
      <c r="I6" s="44"/>
      <c r="J6" s="44"/>
      <c r="K6" s="44"/>
      <c r="L6" s="44"/>
      <c r="M6" s="53"/>
      <c r="N6" s="54"/>
      <c r="O6" s="54"/>
      <c r="P6" s="55"/>
      <c r="Q6" s="54"/>
      <c r="R6" s="55"/>
      <c r="S6" s="44"/>
      <c r="T6" s="44"/>
      <c r="U6" s="44"/>
      <c r="V6" s="44"/>
    </row>
    <row r="7" spans="1:22">
      <c r="A7" s="44"/>
      <c r="B7" s="44"/>
      <c r="C7" s="45"/>
      <c r="H7" s="44"/>
      <c r="I7" s="44"/>
      <c r="J7" s="44"/>
      <c r="K7" s="44"/>
      <c r="L7" s="44"/>
      <c r="M7" s="53"/>
      <c r="N7" s="54"/>
      <c r="O7" s="54"/>
      <c r="P7" s="55"/>
      <c r="Q7" s="54"/>
      <c r="R7" s="55"/>
      <c r="S7" s="44"/>
      <c r="T7" s="44"/>
      <c r="U7" s="44"/>
      <c r="V7" s="44"/>
    </row>
    <row r="8" spans="1:22">
      <c r="A8" s="71" t="s">
        <v>4</v>
      </c>
      <c r="B8" s="72"/>
      <c r="C8" s="73"/>
      <c r="D8" s="200" t="str">
        <f>+'PROFIL DIRI'!D3</f>
        <v>UNIVERSITAS ANDALAS</v>
      </c>
      <c r="E8" s="200"/>
      <c r="H8" s="44"/>
      <c r="I8" s="44"/>
      <c r="J8" s="44"/>
      <c r="K8" s="44"/>
      <c r="L8" s="44"/>
      <c r="M8" s="53"/>
      <c r="N8" s="74"/>
      <c r="O8" s="74"/>
      <c r="P8" s="74"/>
      <c r="Q8" s="54"/>
      <c r="R8" s="55"/>
      <c r="S8" s="44"/>
      <c r="T8" s="44"/>
      <c r="U8" s="44"/>
      <c r="V8" s="44"/>
    </row>
    <row r="9" spans="1:22">
      <c r="A9" s="71" t="s">
        <v>33</v>
      </c>
      <c r="B9" s="72"/>
      <c r="C9" s="73"/>
      <c r="D9" s="200" t="str">
        <f>+'PROFIL DIRI'!D5</f>
        <v>FISIP</v>
      </c>
      <c r="E9" s="200"/>
      <c r="H9" s="44"/>
      <c r="I9" s="44"/>
      <c r="J9" s="44"/>
      <c r="K9" s="44"/>
      <c r="L9" s="44"/>
      <c r="M9" s="53"/>
      <c r="N9" s="74"/>
      <c r="O9" s="74"/>
      <c r="P9" s="74"/>
      <c r="Q9" s="54"/>
      <c r="R9" s="55"/>
      <c r="S9" s="44"/>
      <c r="T9" s="44"/>
      <c r="U9" s="44"/>
      <c r="V9" s="44"/>
    </row>
    <row r="10" spans="1:22">
      <c r="A10" s="71" t="s">
        <v>45</v>
      </c>
      <c r="B10" s="72"/>
      <c r="C10" s="73"/>
      <c r="D10" s="200" t="str">
        <f>+'PROFIL DIRI'!D6</f>
        <v>S1- Administrasi Negara</v>
      </c>
      <c r="E10" s="200"/>
      <c r="H10" s="44"/>
      <c r="I10" s="44"/>
      <c r="J10" s="44"/>
      <c r="K10" s="44"/>
      <c r="L10" s="44"/>
      <c r="M10" s="53"/>
      <c r="N10" s="74"/>
      <c r="O10" s="74"/>
      <c r="P10" s="74"/>
      <c r="Q10" s="54"/>
      <c r="R10" s="55"/>
      <c r="S10" s="44"/>
      <c r="T10" s="44"/>
      <c r="U10" s="44"/>
      <c r="V10" s="44"/>
    </row>
    <row r="11" spans="1:22">
      <c r="A11" s="71" t="s">
        <v>15</v>
      </c>
      <c r="B11" s="72"/>
      <c r="C11" s="73"/>
      <c r="D11" s="205">
        <v>2013</v>
      </c>
      <c r="E11" s="205"/>
      <c r="H11" s="44"/>
      <c r="I11" s="44"/>
      <c r="J11" s="44"/>
      <c r="K11" s="44"/>
      <c r="L11" s="44"/>
      <c r="M11" s="53"/>
      <c r="N11" s="74"/>
      <c r="O11" s="74"/>
      <c r="P11" s="74"/>
      <c r="Q11" s="54"/>
      <c r="R11" s="55"/>
      <c r="S11" s="44"/>
      <c r="T11" s="44"/>
      <c r="U11" s="44"/>
      <c r="V11" s="44"/>
    </row>
    <row r="12" spans="1:22" ht="18.75" customHeight="1">
      <c r="A12" s="44"/>
      <c r="B12" s="44"/>
      <c r="C12" s="45"/>
      <c r="D12" s="180"/>
      <c r="H12" s="44"/>
      <c r="I12" s="6"/>
      <c r="J12" s="6"/>
      <c r="K12" s="6"/>
      <c r="L12" s="44"/>
      <c r="M12" s="53"/>
      <c r="N12" s="49"/>
      <c r="O12" s="48"/>
      <c r="P12" s="49"/>
      <c r="Q12" s="48"/>
      <c r="R12" s="49"/>
      <c r="S12" s="44"/>
      <c r="T12" s="44"/>
      <c r="U12" s="44"/>
      <c r="V12" s="44"/>
    </row>
    <row r="13" spans="1:22" s="82" customFormat="1" ht="35.25" customHeight="1">
      <c r="A13" s="76"/>
      <c r="B13" s="77"/>
      <c r="C13" s="78" t="s">
        <v>64</v>
      </c>
      <c r="D13" s="104" t="s">
        <v>153</v>
      </c>
      <c r="E13" s="51" t="s">
        <v>17</v>
      </c>
      <c r="F13" s="104" t="s">
        <v>5</v>
      </c>
      <c r="G13" s="104" t="s">
        <v>81</v>
      </c>
      <c r="H13" s="78" t="s">
        <v>16</v>
      </c>
      <c r="I13" s="78" t="s">
        <v>14</v>
      </c>
      <c r="J13" s="78" t="s">
        <v>5</v>
      </c>
      <c r="K13" s="78" t="s">
        <v>13</v>
      </c>
      <c r="L13" s="95" t="s">
        <v>70</v>
      </c>
      <c r="M13" s="79"/>
      <c r="N13" s="80"/>
      <c r="O13" s="81"/>
      <c r="P13" s="80"/>
      <c r="Q13" s="81"/>
      <c r="R13" s="80"/>
    </row>
    <row r="14" spans="1:22" s="82" customFormat="1">
      <c r="A14" s="83" t="s">
        <v>60</v>
      </c>
      <c r="C14" s="84"/>
      <c r="D14" s="86"/>
      <c r="E14" s="106"/>
      <c r="F14" s="88"/>
      <c r="G14" s="88"/>
      <c r="M14" s="79"/>
      <c r="N14" s="81"/>
      <c r="O14" s="81"/>
      <c r="P14" s="80"/>
      <c r="Q14" s="81"/>
      <c r="R14" s="80"/>
    </row>
    <row r="15" spans="1:22" s="87" customFormat="1" ht="16.5" customHeight="1">
      <c r="A15" s="85"/>
      <c r="B15" s="201" t="s">
        <v>85</v>
      </c>
      <c r="C15" s="201"/>
      <c r="D15" s="86"/>
      <c r="E15" s="50"/>
      <c r="F15" s="88"/>
      <c r="G15" s="88"/>
      <c r="M15" s="89"/>
      <c r="N15" s="90"/>
      <c r="O15" s="90"/>
      <c r="P15" s="91"/>
      <c r="Q15" s="90"/>
      <c r="R15" s="91"/>
    </row>
    <row r="16" spans="1:22" s="87" customFormat="1" ht="36" customHeight="1">
      <c r="A16" s="85"/>
      <c r="B16" s="83"/>
      <c r="C16" s="92" t="s">
        <v>149</v>
      </c>
      <c r="D16" s="93"/>
      <c r="E16" s="52">
        <v>4</v>
      </c>
      <c r="F16" s="105" t="str">
        <f>IF(E16=4,"Sangat baik",IF(E16=3,"Baik",IF(E16=2,"Perlu ditingkatkan",IF(E16=1,"Perbaikan",IF(E16=0,"Perbaikan mayor")))))</f>
        <v>Sangat baik</v>
      </c>
      <c r="G16" s="88"/>
      <c r="H16" s="147"/>
      <c r="I16" s="147"/>
      <c r="J16" s="147"/>
      <c r="K16" s="147"/>
      <c r="M16" s="89"/>
      <c r="N16" s="90"/>
      <c r="O16" s="90"/>
      <c r="P16" s="91"/>
      <c r="Q16" s="90"/>
      <c r="R16" s="91"/>
    </row>
    <row r="17" spans="1:18" s="87" customFormat="1" ht="36" customHeight="1">
      <c r="A17" s="85"/>
      <c r="C17" s="97" t="s">
        <v>150</v>
      </c>
      <c r="D17" s="93"/>
      <c r="E17" s="52">
        <v>4</v>
      </c>
      <c r="F17" s="105" t="str">
        <f>IF(E17=4,"Sangat baik",IF(E17=3,"Baik",IF(E17=2,"Perlu ditingkatkan",IF(E17=1,"Perbaikan",IF(E17=0,"Perbaikan mayor")))))</f>
        <v>Sangat baik</v>
      </c>
      <c r="G17" s="108"/>
      <c r="H17" s="147"/>
      <c r="I17" s="147"/>
      <c r="J17" s="147"/>
      <c r="K17" s="147"/>
      <c r="M17" s="89"/>
      <c r="N17" s="90"/>
      <c r="O17" s="90"/>
      <c r="P17" s="91"/>
      <c r="Q17" s="90"/>
      <c r="R17" s="91"/>
    </row>
    <row r="18" spans="1:18" s="87" customFormat="1" ht="36" customHeight="1">
      <c r="A18" s="85"/>
      <c r="C18" s="92" t="s">
        <v>86</v>
      </c>
      <c r="D18" s="93"/>
      <c r="E18" s="52">
        <v>3</v>
      </c>
      <c r="F18" s="105" t="str">
        <f t="shared" ref="F18" si="0">IF(E18=4,"Sangat baik",IF(E18=3,"Baik",IF(E18=2,"Perlu ditingkatkan",IF(E18=1,"Perbaikan",IF(E18=0,"Perbaikan mayor")))))</f>
        <v>Baik</v>
      </c>
      <c r="G18" s="108"/>
      <c r="H18" s="147"/>
      <c r="I18" s="147"/>
      <c r="J18" s="147"/>
      <c r="K18" s="147"/>
      <c r="M18" s="89"/>
      <c r="N18" s="90"/>
      <c r="O18" s="90"/>
      <c r="P18" s="91"/>
      <c r="Q18" s="90"/>
      <c r="R18" s="91"/>
    </row>
    <row r="19" spans="1:18" s="87" customFormat="1" ht="36" customHeight="1">
      <c r="A19" s="85"/>
      <c r="C19" s="92" t="s">
        <v>151</v>
      </c>
      <c r="D19" s="93"/>
      <c r="E19" s="52">
        <v>4</v>
      </c>
      <c r="F19" s="105" t="str">
        <f>IF(E19=4,"Sangat baik",IF(E19=3,"Baik",IF(E19=2,"Perlu ditingkatkan",IF(E19=1,"Perbaikan",IF(E19=0,"Perbaikan mayor")))))</f>
        <v>Sangat baik</v>
      </c>
      <c r="G19" s="108"/>
      <c r="H19" s="147"/>
      <c r="I19" s="147"/>
      <c r="J19" s="147"/>
      <c r="K19" s="147"/>
      <c r="M19" s="89"/>
      <c r="N19" s="90"/>
      <c r="O19" s="90"/>
      <c r="P19" s="91"/>
      <c r="Q19" s="90"/>
      <c r="R19" s="91"/>
    </row>
    <row r="20" spans="1:18" s="87" customFormat="1">
      <c r="A20" s="85"/>
      <c r="C20" s="86"/>
      <c r="D20" s="86"/>
      <c r="E20" s="50"/>
      <c r="F20" s="86"/>
      <c r="G20" s="86"/>
      <c r="M20" s="89"/>
      <c r="N20" s="90"/>
      <c r="O20" s="90"/>
      <c r="P20" s="91"/>
      <c r="Q20" s="90"/>
      <c r="R20" s="91"/>
    </row>
    <row r="21" spans="1:18" s="87" customFormat="1">
      <c r="A21" s="85"/>
      <c r="B21" s="83" t="s">
        <v>87</v>
      </c>
      <c r="C21" s="86"/>
      <c r="D21" s="86"/>
      <c r="E21" s="50"/>
      <c r="F21" s="86"/>
      <c r="G21" s="86"/>
      <c r="M21" s="89"/>
      <c r="N21" s="90"/>
      <c r="O21" s="90"/>
      <c r="P21" s="91"/>
      <c r="Q21" s="90"/>
      <c r="R21" s="91"/>
    </row>
    <row r="22" spans="1:18" s="87" customFormat="1" ht="36" customHeight="1">
      <c r="A22" s="85"/>
      <c r="C22" s="97" t="s">
        <v>88</v>
      </c>
      <c r="D22" s="94"/>
      <c r="E22" s="52">
        <v>4</v>
      </c>
      <c r="F22" s="105" t="str">
        <f>IF(E22=4,"Sangat baik",IF(E22=3,"Baik",IF(E22=2,"Perlu ditingkatkan",IF(E22=1,"Perbaikan",IF(E22=0,"Perbaikan mayor")))))</f>
        <v>Sangat baik</v>
      </c>
      <c r="G22" s="105"/>
      <c r="H22" s="147"/>
      <c r="I22" s="147"/>
      <c r="J22" s="147"/>
      <c r="K22" s="147"/>
      <c r="M22" s="89"/>
      <c r="N22" s="90"/>
      <c r="O22" s="90"/>
      <c r="P22" s="91"/>
      <c r="Q22" s="90"/>
      <c r="R22" s="91"/>
    </row>
    <row r="23" spans="1:18" s="87" customFormat="1" ht="36" customHeight="1">
      <c r="A23" s="85"/>
      <c r="C23" s="92" t="s">
        <v>89</v>
      </c>
      <c r="D23" s="94"/>
      <c r="E23" s="52">
        <v>4</v>
      </c>
      <c r="F23" s="105" t="str">
        <f t="shared" ref="F23:F26" si="1">IF(E23=4,"Sangat baik",IF(E23=3,"Baik",IF(E23=2,"Perlu ditingkatkan",IF(E23=1,"Perbaikan",IF(E23=0,"Perbaikan mayor")))))</f>
        <v>Sangat baik</v>
      </c>
      <c r="G23" s="105"/>
      <c r="H23" s="147"/>
      <c r="I23" s="147"/>
      <c r="J23" s="147"/>
      <c r="K23" s="147"/>
      <c r="M23" s="89"/>
      <c r="N23" s="90"/>
      <c r="O23" s="90"/>
      <c r="P23" s="91"/>
      <c r="Q23" s="90"/>
      <c r="R23" s="91"/>
    </row>
    <row r="24" spans="1:18" s="87" customFormat="1" ht="36" customHeight="1">
      <c r="A24" s="85"/>
      <c r="C24" s="97" t="s">
        <v>90</v>
      </c>
      <c r="D24" s="94"/>
      <c r="E24" s="52">
        <v>4</v>
      </c>
      <c r="F24" s="105" t="str">
        <f t="shared" si="1"/>
        <v>Sangat baik</v>
      </c>
      <c r="G24" s="105"/>
      <c r="H24" s="147"/>
      <c r="I24" s="147"/>
      <c r="J24" s="147"/>
      <c r="K24" s="147"/>
      <c r="M24" s="89"/>
      <c r="N24" s="90"/>
      <c r="O24" s="90"/>
      <c r="P24" s="91"/>
      <c r="Q24" s="90"/>
      <c r="R24" s="91"/>
    </row>
    <row r="25" spans="1:18" s="87" customFormat="1" ht="36" customHeight="1">
      <c r="A25" s="85"/>
      <c r="C25" s="92" t="s">
        <v>91</v>
      </c>
      <c r="D25" s="94"/>
      <c r="E25" s="52">
        <v>4</v>
      </c>
      <c r="F25" s="105" t="str">
        <f t="shared" si="1"/>
        <v>Sangat baik</v>
      </c>
      <c r="G25" s="105"/>
      <c r="H25" s="147"/>
      <c r="I25" s="147"/>
      <c r="J25" s="147"/>
      <c r="K25" s="147"/>
      <c r="M25" s="89"/>
      <c r="N25" s="90"/>
      <c r="O25" s="90"/>
      <c r="P25" s="91"/>
      <c r="Q25" s="90"/>
      <c r="R25" s="91"/>
    </row>
    <row r="26" spans="1:18" s="87" customFormat="1" ht="36" customHeight="1">
      <c r="A26" s="85"/>
      <c r="C26" s="97" t="s">
        <v>92</v>
      </c>
      <c r="D26" s="94"/>
      <c r="E26" s="52">
        <v>3</v>
      </c>
      <c r="F26" s="105" t="str">
        <f t="shared" si="1"/>
        <v>Baik</v>
      </c>
      <c r="G26" s="105"/>
      <c r="H26" s="147"/>
      <c r="I26" s="147"/>
      <c r="J26" s="147"/>
      <c r="K26" s="147"/>
      <c r="M26" s="89"/>
      <c r="N26" s="90"/>
      <c r="O26" s="90"/>
      <c r="P26" s="91"/>
      <c r="Q26" s="90"/>
      <c r="R26" s="91"/>
    </row>
    <row r="27" spans="1:18" s="82" customFormat="1">
      <c r="A27" s="83"/>
      <c r="C27" s="100" t="s">
        <v>1</v>
      </c>
      <c r="D27" s="181"/>
      <c r="E27" s="163">
        <f>AVERAGE(E16:E26)</f>
        <v>3.7777777777777777</v>
      </c>
      <c r="F27" s="86"/>
      <c r="G27" s="162">
        <f>SUM(E16:E26)</f>
        <v>34</v>
      </c>
      <c r="M27" s="79"/>
      <c r="N27" s="81"/>
      <c r="O27" s="81"/>
      <c r="P27" s="80"/>
      <c r="Q27" s="81"/>
      <c r="R27" s="80"/>
    </row>
    <row r="28" spans="1:18" s="82" customFormat="1">
      <c r="A28" s="83"/>
      <c r="C28" s="84"/>
      <c r="D28" s="86"/>
      <c r="E28" s="50"/>
      <c r="F28" s="86"/>
      <c r="G28" s="86"/>
      <c r="M28" s="79"/>
      <c r="N28" s="81"/>
      <c r="O28" s="81"/>
      <c r="P28" s="80"/>
      <c r="Q28" s="81"/>
      <c r="R28" s="80"/>
    </row>
    <row r="29" spans="1:18" s="82" customFormat="1">
      <c r="A29" s="83" t="s">
        <v>61</v>
      </c>
      <c r="C29" s="84"/>
      <c r="D29" s="86"/>
      <c r="E29" s="50"/>
      <c r="F29" s="86"/>
      <c r="G29" s="86"/>
      <c r="M29" s="79"/>
      <c r="N29" s="81"/>
      <c r="O29" s="81"/>
      <c r="P29" s="80"/>
      <c r="Q29" s="81"/>
      <c r="R29" s="80"/>
    </row>
    <row r="30" spans="1:18" s="82" customFormat="1">
      <c r="A30" s="83"/>
      <c r="B30" s="83" t="s">
        <v>93</v>
      </c>
      <c r="C30" s="84"/>
      <c r="D30" s="86"/>
      <c r="E30" s="50"/>
      <c r="F30" s="86"/>
      <c r="G30" s="86"/>
      <c r="M30" s="79"/>
      <c r="N30" s="81"/>
      <c r="O30" s="81"/>
      <c r="P30" s="80"/>
      <c r="Q30" s="81"/>
      <c r="R30" s="80"/>
    </row>
    <row r="31" spans="1:18" s="82" customFormat="1" ht="36" customHeight="1">
      <c r="A31" s="83"/>
      <c r="C31" s="97" t="s">
        <v>94</v>
      </c>
      <c r="D31" s="94"/>
      <c r="E31" s="52">
        <v>4</v>
      </c>
      <c r="F31" s="133" t="str">
        <f>IF(E31=4,"Sangat baik",IF(E31=3,"Baik",IF(E31=2,"Perlu ditingkatkan",IF(E31=1,"Perbaikan",IF(E31=0,"Perbaikan mayor")))))</f>
        <v>Sangat baik</v>
      </c>
      <c r="G31" s="134"/>
      <c r="H31" s="148"/>
      <c r="I31" s="148"/>
      <c r="J31" s="148"/>
      <c r="K31" s="148"/>
      <c r="M31" s="79"/>
      <c r="N31" s="81"/>
      <c r="O31" s="81"/>
      <c r="P31" s="80"/>
      <c r="Q31" s="81"/>
      <c r="R31" s="80"/>
    </row>
    <row r="32" spans="1:18" s="82" customFormat="1" ht="36" customHeight="1">
      <c r="A32" s="83"/>
      <c r="C32" s="97" t="s">
        <v>154</v>
      </c>
      <c r="D32" s="94"/>
      <c r="E32" s="52">
        <v>4</v>
      </c>
      <c r="F32" s="133" t="str">
        <f>IF(E32=4,"Sangat baik",IF(E32=3,"Baik",IF(E32=2,"Perlu ditingkatkan",IF(E32=1,"Perbaikan",IF(E32=0,"Perbaikan mayor")))))</f>
        <v>Sangat baik</v>
      </c>
      <c r="G32" s="134"/>
      <c r="H32" s="148"/>
      <c r="I32" s="148"/>
      <c r="J32" s="148"/>
      <c r="K32" s="148"/>
      <c r="M32" s="79"/>
      <c r="N32" s="81"/>
      <c r="O32" s="81"/>
      <c r="P32" s="80"/>
      <c r="Q32" s="81"/>
      <c r="R32" s="80"/>
    </row>
    <row r="33" spans="1:18" s="82" customFormat="1" ht="36" customHeight="1">
      <c r="A33" s="83"/>
      <c r="C33" s="132" t="s">
        <v>155</v>
      </c>
      <c r="D33" s="94"/>
      <c r="E33" s="52">
        <v>4</v>
      </c>
      <c r="F33" s="133" t="str">
        <f t="shared" ref="F33:F34" si="2">IF(E33=4,"Sangat baik",IF(E33=3,"Baik",IF(E33=2,"Perlu ditingkatkan",IF(E33=1,"Perbaikan",IF(E33=0,"Perbaikan mayor")))))</f>
        <v>Sangat baik</v>
      </c>
      <c r="G33" s="134"/>
      <c r="H33" s="148"/>
      <c r="I33" s="148"/>
      <c r="J33" s="148"/>
      <c r="K33" s="148"/>
      <c r="M33" s="79"/>
      <c r="N33" s="81"/>
      <c r="O33" s="81"/>
      <c r="P33" s="80"/>
      <c r="Q33" s="81"/>
      <c r="R33" s="80"/>
    </row>
    <row r="34" spans="1:18" s="82" customFormat="1" ht="36" customHeight="1">
      <c r="A34" s="83"/>
      <c r="C34" s="132" t="s">
        <v>156</v>
      </c>
      <c r="D34" s="94"/>
      <c r="E34" s="52">
        <v>4</v>
      </c>
      <c r="F34" s="133" t="str">
        <f t="shared" si="2"/>
        <v>Sangat baik</v>
      </c>
      <c r="G34" s="134"/>
      <c r="H34" s="148"/>
      <c r="I34" s="148"/>
      <c r="J34" s="148"/>
      <c r="K34" s="148"/>
      <c r="M34" s="79"/>
      <c r="N34" s="81"/>
      <c r="O34" s="81"/>
      <c r="P34" s="80"/>
      <c r="Q34" s="81"/>
      <c r="R34" s="80"/>
    </row>
    <row r="35" spans="1:18" s="82" customFormat="1">
      <c r="A35" s="83"/>
      <c r="C35" s="84"/>
      <c r="D35" s="86"/>
      <c r="E35" s="50"/>
      <c r="F35" s="86"/>
      <c r="G35" s="86"/>
      <c r="M35" s="79"/>
      <c r="N35" s="81"/>
      <c r="O35" s="81"/>
      <c r="P35" s="80"/>
      <c r="Q35" s="81"/>
      <c r="R35" s="80"/>
    </row>
    <row r="36" spans="1:18" s="82" customFormat="1">
      <c r="A36" s="83"/>
      <c r="B36" s="83" t="s">
        <v>95</v>
      </c>
      <c r="C36" s="84"/>
      <c r="D36" s="86"/>
      <c r="E36" s="50" t="s">
        <v>72</v>
      </c>
      <c r="F36" s="86"/>
      <c r="G36" s="86"/>
      <c r="M36" s="79"/>
      <c r="N36" s="81"/>
      <c r="O36" s="81"/>
      <c r="P36" s="80"/>
      <c r="Q36" s="81"/>
      <c r="R36" s="80"/>
    </row>
    <row r="37" spans="1:18" s="82" customFormat="1" ht="48" customHeight="1">
      <c r="A37" s="83"/>
      <c r="B37" s="83"/>
      <c r="C37" s="92" t="s">
        <v>157</v>
      </c>
      <c r="D37" s="182" t="s">
        <v>250</v>
      </c>
      <c r="E37" s="52">
        <v>2</v>
      </c>
      <c r="F37" s="133" t="str">
        <f>IF(E37=4,"Sangat baik",IF(E37=3,"Baik",IF(E37=2,"Perlu ditingkatkan",IF(E37=1,"Perbaikan",IF(E37=0,"Perbaikan mayor")))))</f>
        <v>Perlu ditingkatkan</v>
      </c>
      <c r="G37" s="92"/>
      <c r="H37" s="101" t="s">
        <v>251</v>
      </c>
      <c r="I37" s="148"/>
      <c r="J37" s="148"/>
      <c r="K37" s="101" t="s">
        <v>252</v>
      </c>
      <c r="M37" s="79"/>
      <c r="N37" s="81"/>
      <c r="O37" s="81"/>
      <c r="P37" s="80"/>
      <c r="Q37" s="81"/>
      <c r="R37" s="80"/>
    </row>
    <row r="38" spans="1:18" s="82" customFormat="1" ht="36" customHeight="1">
      <c r="A38" s="83"/>
      <c r="C38" s="92" t="s">
        <v>158</v>
      </c>
      <c r="D38" s="94"/>
      <c r="E38" s="52">
        <v>4</v>
      </c>
      <c r="F38" s="133" t="str">
        <f t="shared" ref="F38:F40" si="3">IF(E38=4,"Sangat baik",IF(E38=3,"Baik",IF(E38=2,"Perlu ditingkatkan",IF(E38=1,"Perbaikan",IF(E38=0,"Perbaikan mayor")))))</f>
        <v>Sangat baik</v>
      </c>
      <c r="G38" s="133"/>
      <c r="H38" s="148"/>
      <c r="I38" s="148"/>
      <c r="J38" s="148"/>
      <c r="K38" s="148"/>
      <c r="M38" s="79"/>
      <c r="N38" s="81"/>
      <c r="O38" s="81"/>
      <c r="P38" s="80"/>
      <c r="Q38" s="81"/>
      <c r="R38" s="80"/>
    </row>
    <row r="39" spans="1:18" s="82" customFormat="1" ht="48" customHeight="1">
      <c r="A39" s="83"/>
      <c r="C39" s="92" t="s">
        <v>159</v>
      </c>
      <c r="D39" s="94"/>
      <c r="E39" s="52">
        <v>3</v>
      </c>
      <c r="F39" s="133" t="str">
        <f t="shared" si="3"/>
        <v>Baik</v>
      </c>
      <c r="G39" s="133"/>
      <c r="H39" s="148"/>
      <c r="I39" s="148"/>
      <c r="J39" s="148"/>
      <c r="K39" s="148"/>
      <c r="M39" s="79"/>
      <c r="N39" s="81"/>
      <c r="O39" s="81"/>
      <c r="P39" s="80"/>
      <c r="Q39" s="81"/>
      <c r="R39" s="80"/>
    </row>
    <row r="40" spans="1:18" s="82" customFormat="1" ht="63" customHeight="1">
      <c r="A40" s="83"/>
      <c r="C40" s="92" t="s">
        <v>160</v>
      </c>
      <c r="D40" s="94" t="s">
        <v>253</v>
      </c>
      <c r="E40" s="52">
        <v>2</v>
      </c>
      <c r="F40" s="133" t="str">
        <f t="shared" si="3"/>
        <v>Perlu ditingkatkan</v>
      </c>
      <c r="G40" s="133"/>
      <c r="H40" s="148" t="s">
        <v>254</v>
      </c>
      <c r="I40" s="148"/>
      <c r="J40" s="148"/>
      <c r="K40" s="148" t="s">
        <v>255</v>
      </c>
      <c r="M40" s="79"/>
      <c r="N40" s="81"/>
      <c r="O40" s="81"/>
      <c r="P40" s="80"/>
      <c r="Q40" s="81"/>
      <c r="R40" s="80"/>
    </row>
    <row r="41" spans="1:18" s="82" customFormat="1">
      <c r="A41" s="83"/>
      <c r="C41" s="84"/>
      <c r="D41" s="86"/>
      <c r="E41" s="50"/>
      <c r="F41" s="86"/>
      <c r="G41" s="86"/>
      <c r="M41" s="79"/>
      <c r="N41" s="81"/>
      <c r="O41" s="81"/>
      <c r="P41" s="80"/>
      <c r="Q41" s="81"/>
      <c r="R41" s="80"/>
    </row>
    <row r="42" spans="1:18" s="82" customFormat="1">
      <c r="A42" s="83"/>
      <c r="B42" s="83" t="s">
        <v>96</v>
      </c>
      <c r="C42" s="84"/>
      <c r="D42" s="86"/>
      <c r="E42" s="50"/>
      <c r="F42" s="86"/>
      <c r="G42" s="86"/>
      <c r="M42" s="79"/>
      <c r="N42" s="81"/>
      <c r="O42" s="81"/>
      <c r="P42" s="80"/>
      <c r="Q42" s="81"/>
      <c r="R42" s="80"/>
    </row>
    <row r="43" spans="1:18" s="82" customFormat="1" ht="36" customHeight="1">
      <c r="A43" s="83"/>
      <c r="B43" s="83"/>
      <c r="C43" s="101" t="s">
        <v>161</v>
      </c>
      <c r="D43" s="94"/>
      <c r="E43" s="52">
        <v>4</v>
      </c>
      <c r="F43" s="105" t="str">
        <f t="shared" ref="F43:F44" si="4">IF(E43=4,"Sangat baik",IF(E43=3,"Baik",IF(E43=2,"Perlu ditingkatkan",IF(E43=1,"Perbaikan",IF(E43=0,"Perbaikan mayor")))))</f>
        <v>Sangat baik</v>
      </c>
      <c r="G43" s="86"/>
      <c r="H43" s="148"/>
      <c r="I43" s="148"/>
      <c r="J43" s="148"/>
      <c r="K43" s="148"/>
      <c r="M43" s="79"/>
      <c r="N43" s="81"/>
      <c r="O43" s="81"/>
      <c r="P43" s="80"/>
      <c r="Q43" s="81"/>
      <c r="R43" s="80"/>
    </row>
    <row r="44" spans="1:18" s="82" customFormat="1" ht="36" customHeight="1">
      <c r="A44" s="83"/>
      <c r="C44" s="97" t="s">
        <v>162</v>
      </c>
      <c r="D44" s="94" t="s">
        <v>256</v>
      </c>
      <c r="E44" s="52">
        <v>2</v>
      </c>
      <c r="F44" s="105" t="str">
        <f t="shared" si="4"/>
        <v>Perlu ditingkatkan</v>
      </c>
      <c r="G44" s="108"/>
      <c r="H44" s="101" t="s">
        <v>257</v>
      </c>
      <c r="I44" s="148"/>
      <c r="J44" s="148"/>
      <c r="K44" s="148" t="s">
        <v>258</v>
      </c>
      <c r="M44" s="79"/>
      <c r="N44" s="81"/>
      <c r="O44" s="81"/>
      <c r="P44" s="80"/>
      <c r="Q44" s="81"/>
      <c r="R44" s="80"/>
    </row>
    <row r="45" spans="1:18" s="82" customFormat="1" ht="19.5" customHeight="1">
      <c r="A45" s="83"/>
      <c r="C45" s="100" t="s">
        <v>1</v>
      </c>
      <c r="D45" s="181"/>
      <c r="E45" s="163">
        <f>AVERAGE(E31:E44)</f>
        <v>3.3</v>
      </c>
      <c r="F45" s="86"/>
      <c r="G45" s="162">
        <f>SUM(E31:E44)</f>
        <v>33</v>
      </c>
      <c r="M45" s="79"/>
      <c r="N45" s="81"/>
      <c r="O45" s="81"/>
      <c r="P45" s="80"/>
      <c r="Q45" s="81"/>
      <c r="R45" s="80"/>
    </row>
    <row r="46" spans="1:18" s="82" customFormat="1">
      <c r="A46" s="83"/>
      <c r="C46" s="84"/>
      <c r="D46" s="86"/>
      <c r="E46" s="50"/>
      <c r="F46" s="86"/>
      <c r="G46" s="86"/>
      <c r="M46" s="79"/>
      <c r="N46" s="81"/>
      <c r="O46" s="81"/>
      <c r="P46" s="80"/>
      <c r="Q46" s="81"/>
      <c r="R46" s="80"/>
    </row>
    <row r="47" spans="1:18" s="82" customFormat="1">
      <c r="A47" s="83" t="s">
        <v>69</v>
      </c>
      <c r="C47" s="84"/>
      <c r="D47" s="86"/>
      <c r="E47" s="50"/>
      <c r="F47" s="86"/>
      <c r="G47" s="86"/>
      <c r="M47" s="79"/>
      <c r="N47" s="81"/>
      <c r="O47" s="81"/>
      <c r="P47" s="80"/>
      <c r="Q47" s="81"/>
      <c r="R47" s="80"/>
    </row>
    <row r="48" spans="1:18" s="82" customFormat="1">
      <c r="A48" s="83"/>
      <c r="B48" s="83" t="s">
        <v>97</v>
      </c>
      <c r="C48" s="84"/>
      <c r="D48" s="86"/>
      <c r="E48" s="50"/>
      <c r="F48" s="86"/>
      <c r="G48" s="86"/>
      <c r="M48" s="79"/>
      <c r="N48" s="81"/>
      <c r="O48" s="81"/>
      <c r="P48" s="80"/>
      <c r="Q48" s="81"/>
      <c r="R48" s="80"/>
    </row>
    <row r="49" spans="1:18" s="87" customFormat="1" ht="48" customHeight="1">
      <c r="A49" s="85"/>
      <c r="C49" s="92" t="s">
        <v>163</v>
      </c>
      <c r="D49" s="94"/>
      <c r="E49" s="52">
        <v>3</v>
      </c>
      <c r="F49" s="105" t="str">
        <f t="shared" ref="F49:F66" si="5">IF(E49=4,"Sangat baik",IF(E49=3,"Baik",IF(E49=2,"Perlu ditingkatkan",IF(E49=1,"Perbaikan",IF(E49=0,"Perbaikan mayor")))))</f>
        <v>Baik</v>
      </c>
      <c r="G49" s="108"/>
      <c r="H49" s="147"/>
      <c r="I49" s="147"/>
      <c r="J49" s="147"/>
      <c r="K49" s="147"/>
      <c r="M49" s="89"/>
      <c r="N49" s="90"/>
      <c r="O49" s="90"/>
      <c r="P49" s="91"/>
      <c r="Q49" s="90"/>
      <c r="R49" s="91"/>
    </row>
    <row r="50" spans="1:18" s="87" customFormat="1" ht="36" customHeight="1">
      <c r="A50" s="85"/>
      <c r="C50" s="92" t="s">
        <v>164</v>
      </c>
      <c r="D50" s="94" t="s">
        <v>260</v>
      </c>
      <c r="E50" s="52">
        <v>2</v>
      </c>
      <c r="F50" s="105" t="str">
        <f t="shared" si="5"/>
        <v>Perlu ditingkatkan</v>
      </c>
      <c r="G50" s="108"/>
      <c r="H50" s="147" t="s">
        <v>259</v>
      </c>
      <c r="I50" s="147"/>
      <c r="J50" s="147"/>
      <c r="K50" s="92" t="s">
        <v>261</v>
      </c>
      <c r="M50" s="89"/>
      <c r="N50" s="90"/>
      <c r="O50" s="90"/>
      <c r="P50" s="91"/>
      <c r="Q50" s="90"/>
      <c r="R50" s="91"/>
    </row>
    <row r="51" spans="1:18" s="87" customFormat="1" ht="48" customHeight="1">
      <c r="A51" s="85"/>
      <c r="C51" s="92" t="s">
        <v>165</v>
      </c>
      <c r="D51" s="94"/>
      <c r="E51" s="52">
        <v>4</v>
      </c>
      <c r="F51" s="105" t="str">
        <f t="shared" si="5"/>
        <v>Sangat baik</v>
      </c>
      <c r="G51" s="108"/>
      <c r="H51" s="147"/>
      <c r="I51" s="147"/>
      <c r="J51" s="147"/>
      <c r="K51" s="147"/>
      <c r="M51" s="89"/>
      <c r="N51" s="90"/>
      <c r="O51" s="90"/>
      <c r="P51" s="91"/>
      <c r="Q51" s="90"/>
      <c r="R51" s="91"/>
    </row>
    <row r="52" spans="1:18" s="87" customFormat="1" ht="36" customHeight="1">
      <c r="A52" s="85"/>
      <c r="C52" s="92" t="s">
        <v>166</v>
      </c>
      <c r="D52" s="94"/>
      <c r="E52" s="52">
        <v>4</v>
      </c>
      <c r="F52" s="105" t="str">
        <f t="shared" si="5"/>
        <v>Sangat baik</v>
      </c>
      <c r="G52" s="108"/>
      <c r="H52" s="147"/>
      <c r="I52" s="147"/>
      <c r="J52" s="147"/>
      <c r="K52" s="147"/>
      <c r="M52" s="89"/>
      <c r="N52" s="90"/>
      <c r="O52" s="90"/>
      <c r="P52" s="91"/>
      <c r="Q52" s="90"/>
      <c r="R52" s="91"/>
    </row>
    <row r="53" spans="1:18" s="87" customFormat="1" ht="36" customHeight="1">
      <c r="A53" s="85"/>
      <c r="C53" s="92" t="s">
        <v>176</v>
      </c>
      <c r="D53" s="94"/>
      <c r="E53" s="52">
        <v>4</v>
      </c>
      <c r="F53" s="105" t="str">
        <f t="shared" si="5"/>
        <v>Sangat baik</v>
      </c>
      <c r="G53" s="108"/>
      <c r="H53" s="147"/>
      <c r="I53" s="147"/>
      <c r="J53" s="147"/>
      <c r="K53" s="147"/>
      <c r="M53" s="89"/>
      <c r="N53" s="90"/>
      <c r="O53" s="90"/>
      <c r="P53" s="91"/>
      <c r="Q53" s="90"/>
      <c r="R53" s="91"/>
    </row>
    <row r="54" spans="1:18" s="87" customFormat="1" ht="48" customHeight="1">
      <c r="A54" s="85"/>
      <c r="C54" s="92" t="s">
        <v>167</v>
      </c>
      <c r="D54" s="94"/>
      <c r="E54" s="52">
        <v>4</v>
      </c>
      <c r="F54" s="105" t="str">
        <f t="shared" si="5"/>
        <v>Sangat baik</v>
      </c>
      <c r="G54" s="108"/>
      <c r="H54" s="147"/>
      <c r="I54" s="147"/>
      <c r="J54" s="147"/>
      <c r="K54" s="147"/>
      <c r="M54" s="89"/>
      <c r="N54" s="90"/>
      <c r="O54" s="90"/>
      <c r="P54" s="91"/>
      <c r="Q54" s="90"/>
      <c r="R54" s="91"/>
    </row>
    <row r="55" spans="1:18" s="87" customFormat="1" ht="36" customHeight="1">
      <c r="A55" s="85"/>
      <c r="C55" s="92" t="s">
        <v>168</v>
      </c>
      <c r="D55" s="94"/>
      <c r="E55" s="52">
        <v>4</v>
      </c>
      <c r="F55" s="105" t="str">
        <f t="shared" si="5"/>
        <v>Sangat baik</v>
      </c>
      <c r="G55" s="108"/>
      <c r="H55" s="147"/>
      <c r="I55" s="147"/>
      <c r="J55" s="147"/>
      <c r="K55" s="147"/>
      <c r="M55" s="89"/>
      <c r="N55" s="90"/>
      <c r="O55" s="90"/>
      <c r="P55" s="91"/>
      <c r="Q55" s="90"/>
      <c r="R55" s="91"/>
    </row>
    <row r="56" spans="1:18" s="87" customFormat="1" ht="21" customHeight="1">
      <c r="A56" s="85"/>
      <c r="B56" s="202" t="s">
        <v>98</v>
      </c>
      <c r="C56" s="203"/>
      <c r="D56" s="149"/>
      <c r="E56" s="172"/>
      <c r="F56" s="151"/>
      <c r="G56" s="152"/>
      <c r="H56" s="150"/>
      <c r="M56" s="89"/>
      <c r="N56" s="90"/>
      <c r="O56" s="90"/>
      <c r="P56" s="91"/>
      <c r="Q56" s="90"/>
      <c r="R56" s="91"/>
    </row>
    <row r="57" spans="1:18" s="87" customFormat="1" ht="36" customHeight="1">
      <c r="A57" s="85"/>
      <c r="B57" s="135"/>
      <c r="C57" s="92" t="s">
        <v>169</v>
      </c>
      <c r="D57" s="94" t="s">
        <v>262</v>
      </c>
      <c r="E57" s="52">
        <v>1</v>
      </c>
      <c r="F57" s="105" t="str">
        <f>IF(E57=4,"Sangat baik",IF(E57=3,"Baik",IF(E57=2,"Perlu ditingkatkan",IF(E57=1,"Perbaikan",IF(E57=0,"Perbaikan mayor")))))</f>
        <v>Perbaikan</v>
      </c>
      <c r="G57" s="105"/>
      <c r="H57" s="147" t="s">
        <v>263</v>
      </c>
      <c r="I57" s="147"/>
      <c r="J57" s="147"/>
      <c r="K57" s="92" t="s">
        <v>264</v>
      </c>
      <c r="M57" s="89"/>
      <c r="N57" s="90"/>
      <c r="O57" s="90"/>
      <c r="P57" s="91"/>
      <c r="Q57" s="90"/>
      <c r="R57" s="91"/>
    </row>
    <row r="58" spans="1:18" s="87" customFormat="1" ht="36" customHeight="1">
      <c r="A58" s="85"/>
      <c r="C58" s="92" t="s">
        <v>170</v>
      </c>
      <c r="D58" s="94"/>
      <c r="E58" s="52">
        <v>4</v>
      </c>
      <c r="F58" s="105" t="str">
        <f>IF(E58=4,"Sangat baik",IF(E58=3,"Baik",IF(E58=2,"Perlu ditingkatkan",IF(E58=1,"Perbaikan",IF(E58=0,"Perbaikan mayor")))))</f>
        <v>Sangat baik</v>
      </c>
      <c r="G58" s="105"/>
      <c r="H58" s="147"/>
      <c r="I58" s="147"/>
      <c r="J58" s="147"/>
      <c r="K58" s="147"/>
      <c r="M58" s="89"/>
      <c r="N58" s="90"/>
      <c r="O58" s="90"/>
      <c r="P58" s="91"/>
      <c r="Q58" s="90"/>
      <c r="R58" s="91"/>
    </row>
    <row r="59" spans="1:18" s="87" customFormat="1" ht="36" customHeight="1">
      <c r="A59" s="85"/>
      <c r="C59" s="97" t="s">
        <v>171</v>
      </c>
      <c r="D59" s="94" t="s">
        <v>265</v>
      </c>
      <c r="E59" s="52">
        <v>2</v>
      </c>
      <c r="F59" s="105" t="str">
        <f t="shared" si="5"/>
        <v>Perlu ditingkatkan</v>
      </c>
      <c r="G59" s="105"/>
      <c r="H59" s="92" t="s">
        <v>266</v>
      </c>
      <c r="I59" s="147"/>
      <c r="J59" s="147"/>
      <c r="K59" s="147" t="s">
        <v>267</v>
      </c>
      <c r="M59" s="89"/>
      <c r="N59" s="90"/>
      <c r="O59" s="90"/>
      <c r="P59" s="91"/>
      <c r="Q59" s="90"/>
      <c r="R59" s="91"/>
    </row>
    <row r="60" spans="1:18" s="87" customFormat="1" ht="19.5" customHeight="1">
      <c r="A60" s="85"/>
      <c r="B60" s="202" t="s">
        <v>99</v>
      </c>
      <c r="C60" s="204"/>
      <c r="D60" s="153"/>
      <c r="E60" s="173" t="s">
        <v>72</v>
      </c>
      <c r="F60" s="154"/>
      <c r="G60" s="134"/>
      <c r="M60" s="89"/>
      <c r="N60" s="90"/>
      <c r="O60" s="90"/>
      <c r="P60" s="91"/>
      <c r="Q60" s="90"/>
      <c r="R60" s="91"/>
    </row>
    <row r="61" spans="1:18" s="87" customFormat="1" ht="36" customHeight="1">
      <c r="A61" s="85"/>
      <c r="B61" s="135"/>
      <c r="C61" s="92" t="s">
        <v>172</v>
      </c>
      <c r="D61" s="94" t="s">
        <v>265</v>
      </c>
      <c r="E61" s="52">
        <v>1</v>
      </c>
      <c r="F61" s="105" t="str">
        <f t="shared" ref="F61" si="6">IF(E61=4,"Sangat baik",IF(E61=3,"Baik",IF(E61=2,"Perlu ditingkatkan",IF(E61=1,"Perbaikan",IF(E61=0,"Perbaikan mayor")))))</f>
        <v>Perbaikan</v>
      </c>
      <c r="G61" s="105"/>
      <c r="H61" s="147" t="s">
        <v>268</v>
      </c>
      <c r="I61" s="147"/>
      <c r="J61" s="147"/>
      <c r="K61" s="147" t="s">
        <v>267</v>
      </c>
      <c r="M61" s="89"/>
      <c r="N61" s="90"/>
      <c r="O61" s="90"/>
      <c r="P61" s="91"/>
      <c r="Q61" s="90"/>
      <c r="R61" s="91"/>
    </row>
    <row r="62" spans="1:18" s="87" customFormat="1" ht="36" customHeight="1">
      <c r="A62" s="85"/>
      <c r="C62" s="97" t="s">
        <v>173</v>
      </c>
      <c r="D62" s="94"/>
      <c r="E62" s="52">
        <v>4</v>
      </c>
      <c r="F62" s="105" t="str">
        <f t="shared" si="5"/>
        <v>Sangat baik</v>
      </c>
      <c r="G62" s="105"/>
      <c r="H62" s="147"/>
      <c r="I62" s="147"/>
      <c r="J62" s="147"/>
      <c r="K62" s="147"/>
      <c r="M62" s="89"/>
      <c r="N62" s="90"/>
      <c r="O62" s="90"/>
      <c r="P62" s="91"/>
      <c r="Q62" s="90"/>
      <c r="R62" s="91"/>
    </row>
    <row r="63" spans="1:18" s="87" customFormat="1" ht="36" customHeight="1">
      <c r="A63" s="85"/>
      <c r="C63" s="97" t="s">
        <v>174</v>
      </c>
      <c r="D63" s="94"/>
      <c r="E63" s="52">
        <v>4</v>
      </c>
      <c r="F63" s="105" t="str">
        <f t="shared" si="5"/>
        <v>Sangat baik</v>
      </c>
      <c r="G63" s="105"/>
      <c r="H63" s="147"/>
      <c r="I63" s="147"/>
      <c r="J63" s="147"/>
      <c r="K63" s="147"/>
      <c r="M63" s="89"/>
      <c r="N63" s="90"/>
      <c r="O63" s="90"/>
      <c r="P63" s="91"/>
      <c r="Q63" s="90"/>
      <c r="R63" s="91"/>
    </row>
    <row r="64" spans="1:18" s="87" customFormat="1" ht="36" customHeight="1">
      <c r="A64" s="85"/>
      <c r="C64" s="97" t="s">
        <v>175</v>
      </c>
      <c r="D64" s="94"/>
      <c r="E64" s="52">
        <v>4</v>
      </c>
      <c r="F64" s="105" t="str">
        <f t="shared" si="5"/>
        <v>Sangat baik</v>
      </c>
      <c r="G64" s="105"/>
      <c r="H64" s="147"/>
      <c r="I64" s="147"/>
      <c r="J64" s="147"/>
      <c r="K64" s="147"/>
      <c r="M64" s="89"/>
      <c r="N64" s="90"/>
      <c r="O64" s="90"/>
      <c r="P64" s="91"/>
      <c r="Q64" s="90"/>
      <c r="R64" s="91"/>
    </row>
    <row r="65" spans="1:18" s="87" customFormat="1" ht="36" customHeight="1">
      <c r="A65" s="85"/>
      <c r="C65" s="97" t="s">
        <v>177</v>
      </c>
      <c r="D65" s="94" t="s">
        <v>269</v>
      </c>
      <c r="E65" s="52">
        <v>2</v>
      </c>
      <c r="F65" s="105" t="str">
        <f t="shared" si="5"/>
        <v>Perlu ditingkatkan</v>
      </c>
      <c r="G65" s="105"/>
      <c r="H65" s="92" t="s">
        <v>270</v>
      </c>
      <c r="I65" s="147"/>
      <c r="J65" s="147"/>
      <c r="K65" s="92" t="s">
        <v>271</v>
      </c>
      <c r="M65" s="89"/>
      <c r="N65" s="90"/>
      <c r="O65" s="90"/>
      <c r="P65" s="91"/>
      <c r="Q65" s="90"/>
      <c r="R65" s="91"/>
    </row>
    <row r="66" spans="1:18" s="87" customFormat="1" ht="36" customHeight="1">
      <c r="A66" s="85"/>
      <c r="C66" s="97" t="s">
        <v>178</v>
      </c>
      <c r="D66" s="94"/>
      <c r="E66" s="52">
        <v>4</v>
      </c>
      <c r="F66" s="105" t="str">
        <f t="shared" si="5"/>
        <v>Sangat baik</v>
      </c>
      <c r="G66" s="105"/>
      <c r="H66" s="147"/>
      <c r="I66" s="147"/>
      <c r="J66" s="147"/>
      <c r="K66" s="147"/>
      <c r="M66" s="89"/>
      <c r="N66" s="90"/>
      <c r="O66" s="90"/>
      <c r="P66" s="91"/>
      <c r="Q66" s="90"/>
      <c r="R66" s="91"/>
    </row>
    <row r="67" spans="1:18" s="82" customFormat="1">
      <c r="A67" s="83"/>
      <c r="B67" s="99"/>
      <c r="C67" s="100" t="s">
        <v>1</v>
      </c>
      <c r="D67" s="181"/>
      <c r="E67" s="163">
        <f>AVERAGE(E49:E66)</f>
        <v>3.1875</v>
      </c>
      <c r="F67" s="86"/>
      <c r="G67" s="162">
        <f>SUM(E49:E66)</f>
        <v>51</v>
      </c>
      <c r="M67" s="79"/>
      <c r="N67" s="81"/>
      <c r="O67" s="81"/>
      <c r="P67" s="80"/>
      <c r="Q67" s="81"/>
      <c r="R67" s="80"/>
    </row>
    <row r="68" spans="1:18" s="82" customFormat="1">
      <c r="A68" s="83"/>
      <c r="C68" s="84"/>
      <c r="D68" s="86"/>
      <c r="E68" s="50"/>
      <c r="F68" s="86"/>
      <c r="G68" s="86"/>
      <c r="M68" s="79"/>
      <c r="N68" s="81"/>
      <c r="O68" s="81"/>
      <c r="P68" s="80"/>
      <c r="Q68" s="81"/>
      <c r="R68" s="80"/>
    </row>
    <row r="69" spans="1:18" s="82" customFormat="1">
      <c r="A69" s="83" t="s">
        <v>71</v>
      </c>
      <c r="C69" s="84"/>
      <c r="D69" s="86"/>
      <c r="E69" s="50"/>
      <c r="F69" s="86"/>
      <c r="G69" s="86"/>
      <c r="M69" s="79"/>
      <c r="N69" s="81"/>
      <c r="O69" s="81"/>
      <c r="P69" s="80"/>
      <c r="Q69" s="81"/>
      <c r="R69" s="80"/>
    </row>
    <row r="70" spans="1:18" s="82" customFormat="1">
      <c r="A70" s="83"/>
      <c r="B70" s="83" t="s">
        <v>100</v>
      </c>
      <c r="C70" s="84"/>
      <c r="D70" s="86"/>
      <c r="E70" s="50"/>
      <c r="F70" s="86"/>
      <c r="G70" s="86"/>
      <c r="M70" s="79"/>
      <c r="N70" s="81"/>
      <c r="O70" s="81"/>
      <c r="P70" s="80"/>
      <c r="Q70" s="81"/>
      <c r="R70" s="80"/>
    </row>
    <row r="71" spans="1:18" s="82" customFormat="1" ht="50.25" customHeight="1">
      <c r="A71" s="83"/>
      <c r="C71" s="97" t="s">
        <v>179</v>
      </c>
      <c r="D71" s="94"/>
      <c r="E71" s="52">
        <v>4</v>
      </c>
      <c r="F71" s="105" t="str">
        <f t="shared" ref="F71:F76" si="7">IF(E71=4,"Sangat baik",IF(E71=3,"Baik",IF(E71=2,"Perlu ditingkatkan",IF(E71=1,"Perbaikan",IF(E71=0,"Perbaikan mayor")))))</f>
        <v>Sangat baik</v>
      </c>
      <c r="G71" s="108"/>
      <c r="H71" s="148"/>
      <c r="I71" s="148"/>
      <c r="J71" s="148"/>
      <c r="K71" s="148"/>
      <c r="M71" s="79"/>
      <c r="N71" s="81"/>
      <c r="O71" s="81"/>
      <c r="P71" s="80"/>
      <c r="Q71" s="81"/>
      <c r="R71" s="80"/>
    </row>
    <row r="72" spans="1:18" s="82" customFormat="1" ht="36" customHeight="1">
      <c r="A72" s="83"/>
      <c r="C72" s="97" t="s">
        <v>180</v>
      </c>
      <c r="D72" s="94"/>
      <c r="E72" s="52">
        <v>4</v>
      </c>
      <c r="F72" s="105" t="str">
        <f t="shared" si="7"/>
        <v>Sangat baik</v>
      </c>
      <c r="G72" s="108"/>
      <c r="H72" s="148"/>
      <c r="I72" s="148"/>
      <c r="J72" s="148"/>
      <c r="K72" s="148"/>
      <c r="M72" s="79"/>
      <c r="N72" s="81"/>
      <c r="O72" s="81"/>
      <c r="P72" s="80"/>
      <c r="Q72" s="81"/>
      <c r="R72" s="80"/>
    </row>
    <row r="73" spans="1:18" s="82" customFormat="1" ht="53.25" customHeight="1">
      <c r="A73" s="83"/>
      <c r="C73" s="97" t="s">
        <v>181</v>
      </c>
      <c r="D73" s="94"/>
      <c r="E73" s="52">
        <v>4</v>
      </c>
      <c r="F73" s="105" t="str">
        <f t="shared" si="7"/>
        <v>Sangat baik</v>
      </c>
      <c r="G73" s="108"/>
      <c r="H73" s="148"/>
      <c r="I73" s="148"/>
      <c r="J73" s="148"/>
      <c r="K73" s="148"/>
      <c r="M73" s="79"/>
      <c r="N73" s="81"/>
      <c r="O73" s="81"/>
      <c r="P73" s="80"/>
      <c r="Q73" s="81"/>
      <c r="R73" s="80"/>
    </row>
    <row r="74" spans="1:18" s="82" customFormat="1" ht="51" customHeight="1">
      <c r="A74" s="83"/>
      <c r="C74" s="97" t="s">
        <v>182</v>
      </c>
      <c r="D74" s="94"/>
      <c r="E74" s="52">
        <v>4</v>
      </c>
      <c r="F74" s="105" t="str">
        <f t="shared" si="7"/>
        <v>Sangat baik</v>
      </c>
      <c r="G74" s="108"/>
      <c r="H74" s="148"/>
      <c r="I74" s="148"/>
      <c r="J74" s="148"/>
      <c r="K74" s="148"/>
      <c r="M74" s="79"/>
      <c r="N74" s="81"/>
      <c r="O74" s="81"/>
      <c r="P74" s="80"/>
      <c r="Q74" s="81"/>
      <c r="R74" s="80"/>
    </row>
    <row r="75" spans="1:18" s="87" customFormat="1" ht="36" customHeight="1">
      <c r="A75" s="85"/>
      <c r="C75" s="97" t="s">
        <v>183</v>
      </c>
      <c r="D75" s="94" t="s">
        <v>272</v>
      </c>
      <c r="E75" s="52">
        <v>2</v>
      </c>
      <c r="F75" s="105" t="str">
        <f t="shared" si="7"/>
        <v>Perlu ditingkatkan</v>
      </c>
      <c r="G75" s="108"/>
      <c r="H75" s="147" t="s">
        <v>273</v>
      </c>
      <c r="I75" s="147"/>
      <c r="J75" s="147"/>
      <c r="K75" s="147" t="s">
        <v>274</v>
      </c>
      <c r="M75" s="89"/>
      <c r="N75" s="90"/>
      <c r="O75" s="90"/>
      <c r="P75" s="91"/>
      <c r="Q75" s="90"/>
      <c r="R75" s="91"/>
    </row>
    <row r="76" spans="1:18" s="87" customFormat="1" ht="30">
      <c r="A76" s="85"/>
      <c r="C76" s="92" t="s">
        <v>184</v>
      </c>
      <c r="D76" s="94"/>
      <c r="E76" s="52">
        <v>4</v>
      </c>
      <c r="F76" s="105" t="str">
        <f t="shared" si="7"/>
        <v>Sangat baik</v>
      </c>
      <c r="G76" s="108"/>
      <c r="H76" s="147"/>
      <c r="I76" s="147"/>
      <c r="J76" s="147"/>
      <c r="K76" s="147"/>
      <c r="M76" s="89"/>
      <c r="N76" s="90"/>
      <c r="O76" s="90"/>
      <c r="P76" s="91"/>
      <c r="Q76" s="90"/>
      <c r="R76" s="91"/>
    </row>
    <row r="77" spans="1:18" s="87" customFormat="1" ht="9" customHeight="1">
      <c r="A77" s="85"/>
      <c r="C77" s="102"/>
      <c r="D77" s="102"/>
      <c r="E77" s="106"/>
      <c r="F77" s="102"/>
      <c r="G77" s="102"/>
      <c r="M77" s="89"/>
      <c r="N77" s="90"/>
      <c r="O77" s="90"/>
      <c r="P77" s="91"/>
      <c r="Q77" s="90"/>
      <c r="R77" s="91"/>
    </row>
    <row r="78" spans="1:18" s="87" customFormat="1">
      <c r="A78" s="85"/>
      <c r="B78" s="85" t="s">
        <v>101</v>
      </c>
      <c r="C78" s="86"/>
      <c r="D78" s="86"/>
      <c r="E78" s="50"/>
      <c r="F78" s="86"/>
      <c r="G78" s="86"/>
      <c r="M78" s="89"/>
      <c r="N78" s="90"/>
      <c r="O78" s="90"/>
      <c r="P78" s="91"/>
      <c r="Q78" s="90"/>
      <c r="R78" s="91"/>
    </row>
    <row r="79" spans="1:18" s="87" customFormat="1" ht="36" customHeight="1">
      <c r="A79" s="85"/>
      <c r="C79" s="97" t="s">
        <v>185</v>
      </c>
      <c r="D79" s="94"/>
      <c r="E79" s="52">
        <v>3</v>
      </c>
      <c r="F79" s="105" t="str">
        <f t="shared" ref="F79:F80" si="8">IF(E79=4,"Sangat baik",IF(E79=3,"Baik",IF(E79=2,"Perlu ditingkatkan",IF(E79=1,"Perbaikan",IF(E79=0,"Perbaikan mayor")))))</f>
        <v>Baik</v>
      </c>
      <c r="G79" s="108"/>
      <c r="H79" s="147"/>
      <c r="I79" s="147"/>
      <c r="J79" s="147"/>
      <c r="K79" s="147"/>
      <c r="M79" s="89"/>
      <c r="N79" s="90"/>
      <c r="O79" s="90"/>
      <c r="P79" s="91"/>
      <c r="Q79" s="90"/>
      <c r="R79" s="91"/>
    </row>
    <row r="80" spans="1:18" s="87" customFormat="1" ht="36" customHeight="1">
      <c r="A80" s="85"/>
      <c r="C80" s="97" t="s">
        <v>186</v>
      </c>
      <c r="D80" s="94" t="s">
        <v>275</v>
      </c>
      <c r="E80" s="52">
        <v>2</v>
      </c>
      <c r="F80" s="105" t="str">
        <f t="shared" si="8"/>
        <v>Perlu ditingkatkan</v>
      </c>
      <c r="G80" s="108"/>
      <c r="H80" s="92" t="s">
        <v>276</v>
      </c>
      <c r="I80" s="147"/>
      <c r="J80" s="147"/>
      <c r="K80" s="92" t="s">
        <v>277</v>
      </c>
      <c r="M80" s="89"/>
      <c r="N80" s="90"/>
      <c r="O80" s="90"/>
      <c r="P80" s="91"/>
      <c r="Q80" s="90"/>
      <c r="R80" s="91"/>
    </row>
    <row r="81" spans="1:18" s="87" customFormat="1" ht="9" customHeight="1">
      <c r="A81" s="85"/>
      <c r="C81" s="86"/>
      <c r="D81" s="86"/>
      <c r="E81" s="50"/>
      <c r="F81" s="86"/>
      <c r="G81" s="86"/>
      <c r="M81" s="89"/>
      <c r="N81" s="90"/>
      <c r="O81" s="90"/>
      <c r="P81" s="91"/>
      <c r="Q81" s="90"/>
      <c r="R81" s="91"/>
    </row>
    <row r="82" spans="1:18" s="87" customFormat="1">
      <c r="A82" s="85"/>
      <c r="B82" s="85" t="s">
        <v>102</v>
      </c>
      <c r="C82" s="86"/>
      <c r="D82" s="86"/>
      <c r="E82" s="50"/>
      <c r="F82" s="86"/>
      <c r="G82" s="86"/>
      <c r="M82" s="89"/>
      <c r="N82" s="90"/>
      <c r="O82" s="90"/>
      <c r="P82" s="91"/>
      <c r="Q82" s="90"/>
      <c r="R82" s="91"/>
    </row>
    <row r="83" spans="1:18" s="87" customFormat="1" ht="35.25" customHeight="1">
      <c r="A83" s="85"/>
      <c r="C83" s="97" t="s">
        <v>187</v>
      </c>
      <c r="D83" s="94"/>
      <c r="E83" s="52">
        <v>4</v>
      </c>
      <c r="F83" s="105" t="str">
        <f t="shared" ref="F83" si="9">IF(E83=4,"Sangat baik",IF(E83=3,"Baik",IF(E83=2,"Perlu ditingkatkan",IF(E83=1,"Perbaikan",IF(E83=0,"Perbaikan mayor")))))</f>
        <v>Sangat baik</v>
      </c>
      <c r="G83" s="108"/>
      <c r="H83" s="147"/>
      <c r="I83" s="147"/>
      <c r="J83" s="147"/>
      <c r="K83" s="147"/>
      <c r="M83" s="89"/>
      <c r="N83" s="90"/>
      <c r="O83" s="90"/>
      <c r="P83" s="91"/>
      <c r="Q83" s="90"/>
      <c r="R83" s="91"/>
    </row>
    <row r="84" spans="1:18" s="82" customFormat="1">
      <c r="A84" s="83"/>
      <c r="B84" s="99"/>
      <c r="C84" s="100" t="s">
        <v>1</v>
      </c>
      <c r="D84" s="181"/>
      <c r="E84" s="163">
        <f>AVERAGE(E71:E83)</f>
        <v>3.4444444444444446</v>
      </c>
      <c r="F84" s="86"/>
      <c r="G84" s="162">
        <f>SUM(E71:E83)</f>
        <v>31</v>
      </c>
      <c r="M84" s="79"/>
      <c r="N84" s="81"/>
      <c r="O84" s="81"/>
      <c r="P84" s="80"/>
      <c r="Q84" s="81"/>
      <c r="R84" s="80"/>
    </row>
    <row r="85" spans="1:18" s="82" customFormat="1">
      <c r="A85" s="83"/>
      <c r="C85" s="84"/>
      <c r="D85" s="86"/>
      <c r="E85" s="50"/>
      <c r="F85" s="86"/>
      <c r="G85" s="86"/>
      <c r="M85" s="79"/>
      <c r="N85" s="81"/>
      <c r="O85" s="81"/>
      <c r="P85" s="80"/>
      <c r="Q85" s="81"/>
      <c r="R85" s="80"/>
    </row>
    <row r="86" spans="1:18" s="82" customFormat="1">
      <c r="A86" s="83" t="s">
        <v>62</v>
      </c>
      <c r="C86" s="84"/>
      <c r="D86" s="86"/>
      <c r="E86" s="50"/>
      <c r="F86" s="86"/>
      <c r="G86" s="86"/>
      <c r="M86" s="79"/>
      <c r="N86" s="81"/>
      <c r="O86" s="81"/>
      <c r="P86" s="80"/>
      <c r="Q86" s="81"/>
      <c r="R86" s="80"/>
    </row>
    <row r="87" spans="1:18" s="82" customFormat="1">
      <c r="A87" s="83"/>
      <c r="B87" s="83" t="s">
        <v>103</v>
      </c>
      <c r="C87" s="84"/>
      <c r="D87" s="86"/>
      <c r="E87" s="50"/>
      <c r="F87" s="86"/>
      <c r="G87" s="86"/>
      <c r="M87" s="79"/>
      <c r="N87" s="81"/>
      <c r="O87" s="81"/>
      <c r="P87" s="80"/>
      <c r="Q87" s="81"/>
      <c r="R87" s="80"/>
    </row>
    <row r="88" spans="1:18" s="82" customFormat="1" ht="36" customHeight="1">
      <c r="A88" s="83"/>
      <c r="C88" s="75" t="s">
        <v>188</v>
      </c>
      <c r="D88" s="94"/>
      <c r="E88" s="52">
        <v>4</v>
      </c>
      <c r="F88" s="105" t="str">
        <f t="shared" ref="F88:F90" si="10">IF(E88=4,"Sangat baik",IF(E88=3,"Baik",IF(E88=2,"Perlu ditingkatkan",IF(E88=1,"Perbaikan",IF(E88=0,"Perbaikan mayor")))))</f>
        <v>Sangat baik</v>
      </c>
      <c r="G88" s="108"/>
      <c r="H88" s="148"/>
      <c r="I88" s="148"/>
      <c r="J88" s="148"/>
      <c r="K88" s="148"/>
      <c r="M88" s="79"/>
      <c r="N88" s="81"/>
      <c r="O88" s="81"/>
      <c r="P88" s="80"/>
      <c r="Q88" s="81"/>
      <c r="R88" s="80"/>
    </row>
    <row r="89" spans="1:18" s="82" customFormat="1" ht="36" customHeight="1">
      <c r="A89" s="83"/>
      <c r="C89" s="75" t="s">
        <v>189</v>
      </c>
      <c r="D89" s="94"/>
      <c r="E89" s="52">
        <v>4</v>
      </c>
      <c r="F89" s="105" t="str">
        <f t="shared" si="10"/>
        <v>Sangat baik</v>
      </c>
      <c r="G89" s="108"/>
      <c r="H89" s="148"/>
      <c r="I89" s="148"/>
      <c r="J89" s="148"/>
      <c r="K89" s="148"/>
      <c r="M89" s="79"/>
      <c r="N89" s="81"/>
      <c r="O89" s="81"/>
      <c r="P89" s="80"/>
      <c r="Q89" s="81"/>
      <c r="R89" s="80"/>
    </row>
    <row r="90" spans="1:18" s="82" customFormat="1" ht="36" customHeight="1">
      <c r="A90" s="83"/>
      <c r="C90" s="75" t="s">
        <v>190</v>
      </c>
      <c r="D90" s="94"/>
      <c r="E90" s="52">
        <v>4</v>
      </c>
      <c r="F90" s="105" t="str">
        <f t="shared" si="10"/>
        <v>Sangat baik</v>
      </c>
      <c r="G90" s="108"/>
      <c r="H90" s="148"/>
      <c r="I90" s="148"/>
      <c r="J90" s="148"/>
      <c r="K90" s="148"/>
      <c r="M90" s="79"/>
      <c r="N90" s="81"/>
      <c r="O90" s="81"/>
      <c r="P90" s="80"/>
      <c r="Q90" s="81"/>
      <c r="R90" s="80"/>
    </row>
    <row r="91" spans="1:18" s="82" customFormat="1">
      <c r="A91" s="83"/>
      <c r="B91" s="99"/>
      <c r="C91" s="100" t="s">
        <v>1</v>
      </c>
      <c r="D91" s="181"/>
      <c r="E91" s="107">
        <f>AVERAGE(E88:E90)</f>
        <v>4</v>
      </c>
      <c r="F91" s="86"/>
      <c r="G91" s="162">
        <f>SUM(E88:E90)</f>
        <v>12</v>
      </c>
      <c r="M91" s="79"/>
      <c r="N91" s="81"/>
      <c r="O91" s="81"/>
      <c r="P91" s="80"/>
      <c r="Q91" s="81"/>
      <c r="R91" s="80"/>
    </row>
    <row r="92" spans="1:18" s="82" customFormat="1">
      <c r="A92" s="83"/>
      <c r="C92" s="84"/>
      <c r="D92" s="86"/>
      <c r="E92" s="50"/>
      <c r="F92" s="86"/>
      <c r="G92" s="86"/>
      <c r="M92" s="79"/>
      <c r="N92" s="81"/>
      <c r="O92" s="81"/>
      <c r="P92" s="80"/>
      <c r="Q92" s="81"/>
      <c r="R92" s="80"/>
    </row>
    <row r="93" spans="1:18" s="82" customFormat="1">
      <c r="A93" s="83" t="s">
        <v>63</v>
      </c>
      <c r="C93" s="84"/>
      <c r="D93" s="86"/>
      <c r="E93" s="50"/>
      <c r="F93" s="86"/>
      <c r="G93" s="86"/>
      <c r="M93" s="79"/>
      <c r="N93" s="81"/>
      <c r="O93" s="81"/>
      <c r="P93" s="80"/>
      <c r="Q93" s="81"/>
      <c r="R93" s="80"/>
    </row>
    <row r="94" spans="1:18" s="82" customFormat="1">
      <c r="A94" s="83"/>
      <c r="B94" s="83" t="s">
        <v>104</v>
      </c>
      <c r="C94" s="84"/>
      <c r="D94" s="86"/>
      <c r="E94" s="50"/>
      <c r="F94" s="86"/>
      <c r="G94" s="86"/>
      <c r="M94" s="79"/>
      <c r="N94" s="81"/>
      <c r="O94" s="81"/>
      <c r="P94" s="80"/>
      <c r="Q94" s="81"/>
      <c r="R94" s="80"/>
    </row>
    <row r="95" spans="1:18" s="87" customFormat="1" ht="48" customHeight="1">
      <c r="A95" s="85"/>
      <c r="C95" s="92" t="s">
        <v>191</v>
      </c>
      <c r="D95" s="94"/>
      <c r="E95" s="52">
        <v>4</v>
      </c>
      <c r="F95" s="105" t="str">
        <f t="shared" ref="F95:F100" si="11">IF(E95=4,"Sangat baik",IF(E95=3,"Baik",IF(E95=2,"Perlu ditingkatkan",IF(E95=1,"Perbaikan",IF(E95=0,"Perbaikan mayor")))))</f>
        <v>Sangat baik</v>
      </c>
      <c r="G95" s="108"/>
      <c r="H95" s="147"/>
      <c r="I95" s="147"/>
      <c r="J95" s="147"/>
      <c r="K95" s="147"/>
      <c r="M95" s="89"/>
      <c r="N95" s="90"/>
      <c r="O95" s="90"/>
      <c r="P95" s="91"/>
      <c r="Q95" s="90"/>
      <c r="R95" s="91"/>
    </row>
    <row r="96" spans="1:18" s="87" customFormat="1" ht="36" customHeight="1">
      <c r="A96" s="85"/>
      <c r="C96" s="92" t="s">
        <v>192</v>
      </c>
      <c r="D96" s="94"/>
      <c r="E96" s="52">
        <v>3</v>
      </c>
      <c r="F96" s="105" t="str">
        <f t="shared" si="11"/>
        <v>Baik</v>
      </c>
      <c r="G96" s="108"/>
      <c r="H96" s="147"/>
      <c r="I96" s="147"/>
      <c r="J96" s="147"/>
      <c r="K96" s="147"/>
      <c r="M96" s="89"/>
      <c r="N96" s="90"/>
      <c r="O96" s="90"/>
      <c r="P96" s="91"/>
      <c r="Q96" s="90"/>
      <c r="R96" s="91"/>
    </row>
    <row r="97" spans="1:18" s="87" customFormat="1" ht="36" customHeight="1">
      <c r="A97" s="85"/>
      <c r="C97" s="92" t="s">
        <v>193</v>
      </c>
      <c r="D97" s="94"/>
      <c r="E97" s="52">
        <v>4</v>
      </c>
      <c r="F97" s="105" t="str">
        <f t="shared" si="11"/>
        <v>Sangat baik</v>
      </c>
      <c r="G97" s="108"/>
      <c r="H97" s="147"/>
      <c r="I97" s="147"/>
      <c r="J97" s="147"/>
      <c r="K97" s="147"/>
      <c r="M97" s="89"/>
      <c r="N97" s="90"/>
      <c r="O97" s="90"/>
      <c r="P97" s="91"/>
      <c r="Q97" s="90"/>
      <c r="R97" s="91"/>
    </row>
    <row r="98" spans="1:18" s="87" customFormat="1" ht="48" customHeight="1">
      <c r="A98" s="85"/>
      <c r="C98" s="92" t="s">
        <v>194</v>
      </c>
      <c r="D98" s="94"/>
      <c r="E98" s="52">
        <v>4</v>
      </c>
      <c r="F98" s="105" t="str">
        <f t="shared" si="11"/>
        <v>Sangat baik</v>
      </c>
      <c r="G98" s="108"/>
      <c r="H98" s="147"/>
      <c r="I98" s="147"/>
      <c r="J98" s="147"/>
      <c r="K98" s="147"/>
      <c r="M98" s="89"/>
      <c r="N98" s="90"/>
      <c r="O98" s="90"/>
      <c r="P98" s="91"/>
      <c r="Q98" s="90"/>
      <c r="R98" s="91"/>
    </row>
    <row r="99" spans="1:18" s="87" customFormat="1" ht="36" customHeight="1">
      <c r="A99" s="85"/>
      <c r="C99" s="92" t="s">
        <v>195</v>
      </c>
      <c r="D99" s="94"/>
      <c r="E99" s="52">
        <v>4</v>
      </c>
      <c r="F99" s="105" t="str">
        <f t="shared" si="11"/>
        <v>Sangat baik</v>
      </c>
      <c r="G99" s="108"/>
      <c r="H99" s="147"/>
      <c r="I99" s="147"/>
      <c r="J99" s="147"/>
      <c r="K99" s="147"/>
      <c r="M99" s="89"/>
      <c r="N99" s="90"/>
      <c r="O99" s="90"/>
      <c r="P99" s="91"/>
      <c r="Q99" s="90"/>
      <c r="R99" s="91"/>
    </row>
    <row r="100" spans="1:18" s="87" customFormat="1" ht="36" customHeight="1">
      <c r="A100" s="85"/>
      <c r="C100" s="92" t="s">
        <v>196</v>
      </c>
      <c r="D100" s="94" t="s">
        <v>278</v>
      </c>
      <c r="E100" s="52">
        <v>0</v>
      </c>
      <c r="F100" s="105" t="str">
        <f t="shared" si="11"/>
        <v>Perbaikan mayor</v>
      </c>
      <c r="G100" s="108"/>
      <c r="H100" s="147" t="s">
        <v>279</v>
      </c>
      <c r="I100" s="147"/>
      <c r="J100" s="147"/>
      <c r="K100" s="147" t="s">
        <v>267</v>
      </c>
      <c r="M100" s="89"/>
      <c r="N100" s="90"/>
      <c r="O100" s="90"/>
      <c r="P100" s="91"/>
      <c r="Q100" s="90"/>
      <c r="R100" s="91"/>
    </row>
    <row r="101" spans="1:18" s="82" customFormat="1">
      <c r="A101" s="83"/>
      <c r="C101" s="84"/>
      <c r="D101" s="86"/>
      <c r="E101" s="50"/>
      <c r="F101" s="86"/>
      <c r="G101" s="86"/>
      <c r="M101" s="79"/>
      <c r="N101" s="81"/>
      <c r="O101" s="81"/>
      <c r="P101" s="80"/>
      <c r="Q101" s="81"/>
      <c r="R101" s="80"/>
    </row>
    <row r="102" spans="1:18" s="82" customFormat="1">
      <c r="A102" s="83"/>
      <c r="B102" s="83" t="s">
        <v>105</v>
      </c>
      <c r="C102" s="84"/>
      <c r="D102" s="86"/>
      <c r="E102" s="50"/>
      <c r="F102" s="86"/>
      <c r="G102" s="86"/>
      <c r="M102" s="79"/>
      <c r="N102" s="81"/>
      <c r="O102" s="81"/>
      <c r="P102" s="80"/>
      <c r="Q102" s="81"/>
      <c r="R102" s="80"/>
    </row>
    <row r="103" spans="1:18" s="82" customFormat="1" ht="108" customHeight="1">
      <c r="A103" s="83"/>
      <c r="C103" s="145" t="s">
        <v>197</v>
      </c>
      <c r="D103" s="94"/>
      <c r="E103" s="52">
        <v>4</v>
      </c>
      <c r="F103" s="105" t="str">
        <f t="shared" ref="F103:F104" si="12">IF(E103=4,"Sangat baik",IF(E103=3,"Baik",IF(E103=2,"Perlu ditingkatkan",IF(E103=1,"Perbaikan",IF(E103=0,"Perbaikan mayor")))))</f>
        <v>Sangat baik</v>
      </c>
      <c r="G103" s="108"/>
      <c r="H103" s="148"/>
      <c r="I103" s="148"/>
      <c r="J103" s="148"/>
      <c r="K103" s="148"/>
      <c r="M103" s="79"/>
      <c r="N103" s="81"/>
      <c r="O103" s="81"/>
      <c r="P103" s="80"/>
      <c r="Q103" s="81"/>
      <c r="R103" s="80"/>
    </row>
    <row r="104" spans="1:18" s="82" customFormat="1" ht="68.25" customHeight="1">
      <c r="A104" s="83"/>
      <c r="C104" s="145" t="s">
        <v>198</v>
      </c>
      <c r="D104" s="94"/>
      <c r="E104" s="52">
        <v>4</v>
      </c>
      <c r="F104" s="105" t="str">
        <f t="shared" si="12"/>
        <v>Sangat baik</v>
      </c>
      <c r="G104" s="108"/>
      <c r="H104" s="148"/>
      <c r="I104" s="148"/>
      <c r="J104" s="148"/>
      <c r="K104" s="148"/>
      <c r="M104" s="79"/>
      <c r="N104" s="81"/>
      <c r="O104" s="81"/>
      <c r="P104" s="80"/>
      <c r="Q104" s="81"/>
      <c r="R104" s="80"/>
    </row>
    <row r="105" spans="1:18" s="82" customFormat="1">
      <c r="A105" s="83"/>
      <c r="C105" s="84"/>
      <c r="D105" s="86"/>
      <c r="E105" s="50"/>
      <c r="F105" s="86"/>
      <c r="G105" s="86"/>
      <c r="M105" s="79"/>
      <c r="N105" s="81"/>
      <c r="O105" s="81"/>
      <c r="P105" s="80"/>
      <c r="Q105" s="81"/>
      <c r="R105" s="80"/>
    </row>
    <row r="106" spans="1:18" s="82" customFormat="1">
      <c r="A106" s="83"/>
      <c r="B106" s="83" t="s">
        <v>106</v>
      </c>
      <c r="C106" s="84"/>
      <c r="D106" s="86"/>
      <c r="E106" s="50"/>
      <c r="F106" s="86"/>
      <c r="G106" s="86"/>
      <c r="M106" s="79"/>
      <c r="N106" s="81"/>
      <c r="O106" s="81"/>
      <c r="P106" s="80"/>
      <c r="Q106" s="81"/>
      <c r="R106" s="80"/>
    </row>
    <row r="107" spans="1:18" s="82" customFormat="1" ht="35.25" customHeight="1">
      <c r="A107" s="83"/>
      <c r="C107" s="145" t="s">
        <v>199</v>
      </c>
      <c r="D107" s="94"/>
      <c r="E107" s="52">
        <v>4</v>
      </c>
      <c r="F107" s="105" t="str">
        <f t="shared" ref="F107" si="13">IF(E107=4,"Sangat baik",IF(E107=3,"Baik",IF(E107=2,"Perlu ditingkatkan",IF(E107=1,"Perbaikan",IF(E107=0,"Perbaikan mayor")))))</f>
        <v>Sangat baik</v>
      </c>
      <c r="G107" s="108"/>
      <c r="H107" s="148"/>
      <c r="I107" s="148"/>
      <c r="J107" s="148"/>
      <c r="K107" s="148"/>
      <c r="M107" s="79"/>
      <c r="N107" s="81"/>
      <c r="O107" s="81"/>
      <c r="P107" s="80"/>
      <c r="Q107" s="81"/>
      <c r="R107" s="80"/>
    </row>
    <row r="108" spans="1:18" s="82" customFormat="1">
      <c r="A108" s="83"/>
      <c r="B108" s="99"/>
      <c r="C108" s="100" t="s">
        <v>1</v>
      </c>
      <c r="D108" s="181"/>
      <c r="E108" s="163">
        <f>AVERAGE(E95:E107)</f>
        <v>3.4444444444444446</v>
      </c>
      <c r="F108" s="86"/>
      <c r="G108" s="162">
        <f>SUM(E95:E107)</f>
        <v>31</v>
      </c>
      <c r="M108" s="79"/>
      <c r="N108" s="81"/>
      <c r="O108" s="81"/>
      <c r="P108" s="80"/>
      <c r="Q108" s="81"/>
      <c r="R108" s="80"/>
    </row>
    <row r="109" spans="1:18" s="82" customFormat="1">
      <c r="A109" s="83"/>
      <c r="C109" s="84"/>
      <c r="D109" s="86"/>
      <c r="E109" s="50"/>
      <c r="F109" s="86"/>
      <c r="G109" s="86"/>
      <c r="M109" s="79"/>
      <c r="N109" s="81"/>
      <c r="O109" s="81"/>
      <c r="P109" s="80"/>
      <c r="Q109" s="81"/>
      <c r="R109" s="80"/>
    </row>
    <row r="110" spans="1:18" s="82" customFormat="1">
      <c r="A110" s="83" t="s">
        <v>77</v>
      </c>
      <c r="C110" s="84"/>
      <c r="D110" s="86"/>
      <c r="E110" s="50"/>
      <c r="F110" s="86"/>
      <c r="G110" s="86"/>
      <c r="M110" s="79"/>
      <c r="N110" s="81"/>
      <c r="O110" s="81"/>
      <c r="P110" s="80"/>
      <c r="Q110" s="81"/>
      <c r="R110" s="80"/>
    </row>
    <row r="111" spans="1:18" s="82" customFormat="1">
      <c r="A111" s="83"/>
      <c r="B111" s="83" t="s">
        <v>107</v>
      </c>
      <c r="C111" s="84"/>
      <c r="D111" s="86"/>
      <c r="E111" s="50"/>
      <c r="F111" s="86"/>
      <c r="G111" s="86"/>
      <c r="M111" s="79"/>
      <c r="N111" s="81"/>
      <c r="O111" s="81"/>
      <c r="P111" s="80"/>
      <c r="Q111" s="81"/>
      <c r="R111" s="80"/>
    </row>
    <row r="112" spans="1:18" s="82" customFormat="1" ht="48.75" customHeight="1">
      <c r="A112" s="83"/>
      <c r="C112" s="92" t="s">
        <v>245</v>
      </c>
      <c r="D112" s="94"/>
      <c r="E112" s="52">
        <v>4</v>
      </c>
      <c r="F112" s="105" t="str">
        <f t="shared" ref="F112:F116" si="14">IF(E112=4,"Sangat baik",IF(E112=3,"Baik",IF(E112=2,"Perlu ditingkatkan",IF(E112=1,"Perbaikan",IF(E112=0,"Perbaikan mayor")))))</f>
        <v>Sangat baik</v>
      </c>
      <c r="G112" s="108"/>
      <c r="H112" s="148"/>
      <c r="I112" s="148"/>
      <c r="J112" s="148"/>
      <c r="K112" s="148"/>
      <c r="M112" s="79"/>
      <c r="N112" s="81"/>
      <c r="O112" s="81"/>
      <c r="P112" s="80"/>
      <c r="Q112" s="81"/>
      <c r="R112" s="80"/>
    </row>
    <row r="113" spans="1:18" s="87" customFormat="1" ht="36" customHeight="1">
      <c r="A113" s="85"/>
      <c r="C113" s="92" t="s">
        <v>200</v>
      </c>
      <c r="D113" s="94"/>
      <c r="E113" s="52">
        <v>4</v>
      </c>
      <c r="F113" s="105" t="str">
        <f t="shared" si="14"/>
        <v>Sangat baik</v>
      </c>
      <c r="G113" s="108"/>
      <c r="H113" s="147"/>
      <c r="I113" s="147"/>
      <c r="J113" s="147"/>
      <c r="K113" s="147"/>
      <c r="M113" s="89"/>
      <c r="N113" s="90"/>
      <c r="O113" s="90"/>
      <c r="P113" s="91"/>
      <c r="Q113" s="90"/>
      <c r="R113" s="91"/>
    </row>
    <row r="114" spans="1:18" s="87" customFormat="1" ht="36" customHeight="1">
      <c r="A114" s="85"/>
      <c r="C114" s="92" t="s">
        <v>201</v>
      </c>
      <c r="D114" s="94"/>
      <c r="E114" s="52">
        <v>3</v>
      </c>
      <c r="F114" s="105" t="str">
        <f t="shared" si="14"/>
        <v>Baik</v>
      </c>
      <c r="G114" s="108"/>
      <c r="H114" s="147"/>
      <c r="I114" s="147"/>
      <c r="J114" s="147"/>
      <c r="K114" s="147"/>
      <c r="M114" s="89"/>
      <c r="N114" s="90"/>
      <c r="O114" s="90"/>
      <c r="P114" s="91"/>
      <c r="Q114" s="90"/>
      <c r="R114" s="91"/>
    </row>
    <row r="115" spans="1:18" s="87" customFormat="1" ht="36" customHeight="1">
      <c r="A115" s="85"/>
      <c r="C115" s="92" t="s">
        <v>202</v>
      </c>
      <c r="D115" s="94" t="s">
        <v>280</v>
      </c>
      <c r="E115" s="52">
        <v>2</v>
      </c>
      <c r="F115" s="105" t="str">
        <f t="shared" si="14"/>
        <v>Perlu ditingkatkan</v>
      </c>
      <c r="G115" s="108"/>
      <c r="H115" s="147" t="s">
        <v>281</v>
      </c>
      <c r="I115" s="147"/>
      <c r="J115" s="147"/>
      <c r="K115" s="147" t="s">
        <v>282</v>
      </c>
      <c r="M115" s="89"/>
      <c r="N115" s="90"/>
      <c r="O115" s="90"/>
      <c r="P115" s="91"/>
      <c r="Q115" s="90"/>
      <c r="R115" s="91"/>
    </row>
    <row r="116" spans="1:18" s="87" customFormat="1" ht="36" customHeight="1">
      <c r="A116" s="85"/>
      <c r="C116" s="92" t="s">
        <v>203</v>
      </c>
      <c r="D116" s="94"/>
      <c r="E116" s="52">
        <v>3</v>
      </c>
      <c r="F116" s="105" t="str">
        <f t="shared" si="14"/>
        <v>Baik</v>
      </c>
      <c r="G116" s="108"/>
      <c r="H116" s="147"/>
      <c r="I116" s="147"/>
      <c r="J116" s="147"/>
      <c r="K116" s="147"/>
      <c r="M116" s="89"/>
      <c r="N116" s="90"/>
      <c r="O116" s="90"/>
      <c r="P116" s="91"/>
      <c r="Q116" s="90"/>
      <c r="R116" s="91"/>
    </row>
    <row r="117" spans="1:18" s="82" customFormat="1">
      <c r="A117" s="83"/>
      <c r="C117" s="102"/>
      <c r="D117" s="102"/>
      <c r="E117" s="106"/>
      <c r="F117" s="102"/>
      <c r="G117" s="102"/>
      <c r="M117" s="79"/>
      <c r="N117" s="81"/>
      <c r="O117" s="81"/>
      <c r="P117" s="80"/>
      <c r="Q117" s="81"/>
      <c r="R117" s="80"/>
    </row>
    <row r="118" spans="1:18" s="82" customFormat="1">
      <c r="A118" s="83"/>
      <c r="B118" s="83" t="s">
        <v>239</v>
      </c>
      <c r="C118" s="84"/>
      <c r="D118" s="86"/>
      <c r="E118" s="50"/>
      <c r="F118" s="86"/>
      <c r="G118" s="86"/>
      <c r="M118" s="79"/>
      <c r="N118" s="81"/>
      <c r="O118" s="81"/>
      <c r="P118" s="80"/>
      <c r="Q118" s="81"/>
      <c r="R118" s="80"/>
    </row>
    <row r="119" spans="1:18" s="82" customFormat="1" ht="11.25" customHeight="1">
      <c r="A119" s="83"/>
      <c r="C119" s="84"/>
      <c r="D119" s="86"/>
      <c r="E119" s="50"/>
      <c r="F119" s="86"/>
      <c r="G119" s="86"/>
      <c r="M119" s="79"/>
      <c r="N119" s="81"/>
      <c r="O119" s="81"/>
      <c r="P119" s="80"/>
      <c r="Q119" s="81"/>
      <c r="R119" s="80"/>
    </row>
    <row r="120" spans="1:18" s="82" customFormat="1">
      <c r="A120" s="83"/>
      <c r="B120" s="83" t="s">
        <v>108</v>
      </c>
      <c r="C120" s="84"/>
      <c r="D120" s="86"/>
      <c r="E120" s="50"/>
      <c r="F120" s="86"/>
      <c r="G120" s="86"/>
      <c r="M120" s="79"/>
      <c r="N120" s="81"/>
      <c r="O120" s="81"/>
      <c r="P120" s="80"/>
      <c r="Q120" s="81"/>
      <c r="R120" s="80"/>
    </row>
    <row r="121" spans="1:18" s="82" customFormat="1" ht="36" customHeight="1">
      <c r="A121" s="83"/>
      <c r="C121" s="97" t="s">
        <v>204</v>
      </c>
      <c r="D121" s="94"/>
      <c r="E121" s="52">
        <v>3</v>
      </c>
      <c r="F121" s="105" t="str">
        <f t="shared" ref="F121:F124" si="15">IF(E121=4,"Sangat baik",IF(E121=3,"Baik",IF(E121=2,"Perlu ditingkatkan",IF(E121=1,"Perbaikan",IF(E121=0,"Perbaikan mayor")))))</f>
        <v>Baik</v>
      </c>
      <c r="G121" s="108"/>
      <c r="H121" s="148"/>
      <c r="I121" s="148"/>
      <c r="J121" s="148"/>
      <c r="K121" s="148"/>
      <c r="M121" s="79"/>
      <c r="N121" s="81"/>
      <c r="O121" s="81"/>
      <c r="P121" s="80"/>
      <c r="Q121" s="81"/>
      <c r="R121" s="80"/>
    </row>
    <row r="122" spans="1:18" s="82" customFormat="1" ht="36.75" customHeight="1">
      <c r="A122" s="83"/>
      <c r="C122" s="92" t="s">
        <v>205</v>
      </c>
      <c r="D122" s="94"/>
      <c r="E122" s="52">
        <v>3</v>
      </c>
      <c r="F122" s="105" t="str">
        <f t="shared" si="15"/>
        <v>Baik</v>
      </c>
      <c r="G122" s="108"/>
      <c r="H122" s="148"/>
      <c r="I122" s="148"/>
      <c r="J122" s="148"/>
      <c r="K122" s="148"/>
      <c r="M122" s="79"/>
      <c r="N122" s="81"/>
      <c r="O122" s="81"/>
      <c r="P122" s="80"/>
      <c r="Q122" s="81"/>
      <c r="R122" s="80"/>
    </row>
    <row r="123" spans="1:18" s="82" customFormat="1" ht="36.75" customHeight="1">
      <c r="A123" s="83"/>
      <c r="C123" s="92" t="s">
        <v>206</v>
      </c>
      <c r="D123" s="94"/>
      <c r="E123" s="52">
        <v>3</v>
      </c>
      <c r="F123" s="105" t="str">
        <f t="shared" si="15"/>
        <v>Baik</v>
      </c>
      <c r="G123" s="108"/>
      <c r="H123" s="148"/>
      <c r="I123" s="148"/>
      <c r="J123" s="148"/>
      <c r="K123" s="148"/>
      <c r="M123" s="79"/>
      <c r="N123" s="81"/>
      <c r="O123" s="81"/>
      <c r="P123" s="80"/>
      <c r="Q123" s="81"/>
      <c r="R123" s="80"/>
    </row>
    <row r="124" spans="1:18" s="82" customFormat="1" ht="78.75" customHeight="1">
      <c r="A124" s="83"/>
      <c r="C124" s="92" t="s">
        <v>207</v>
      </c>
      <c r="D124" s="94" t="s">
        <v>283</v>
      </c>
      <c r="E124" s="52">
        <v>1</v>
      </c>
      <c r="F124" s="105" t="str">
        <f t="shared" si="15"/>
        <v>Perbaikan</v>
      </c>
      <c r="G124" s="108"/>
      <c r="H124" s="101" t="s">
        <v>284</v>
      </c>
      <c r="I124" s="148"/>
      <c r="J124" s="148"/>
      <c r="K124" s="148" t="s">
        <v>285</v>
      </c>
      <c r="M124" s="79"/>
      <c r="N124" s="81"/>
      <c r="O124" s="81"/>
      <c r="P124" s="80"/>
      <c r="Q124" s="81"/>
      <c r="R124" s="80"/>
    </row>
    <row r="125" spans="1:18" s="82" customFormat="1">
      <c r="A125" s="83"/>
      <c r="B125" s="99"/>
      <c r="C125" s="110" t="s">
        <v>1</v>
      </c>
      <c r="D125" s="183"/>
      <c r="E125" s="164">
        <f>AVERAGE(E112:E124)</f>
        <v>2.8888888888888888</v>
      </c>
      <c r="F125" s="134"/>
      <c r="G125" s="161">
        <f>SUM(E112:E124)</f>
        <v>26</v>
      </c>
      <c r="M125" s="79"/>
      <c r="N125" s="81"/>
      <c r="O125" s="81"/>
      <c r="P125" s="80"/>
      <c r="Q125" s="81"/>
      <c r="R125" s="80"/>
    </row>
    <row r="126" spans="1:18" s="82" customFormat="1">
      <c r="A126" s="83"/>
      <c r="C126" s="84"/>
      <c r="D126" s="86"/>
      <c r="E126" s="50"/>
      <c r="F126" s="86"/>
      <c r="G126" s="86"/>
      <c r="M126" s="79"/>
      <c r="N126" s="81"/>
      <c r="O126" s="81"/>
      <c r="P126" s="80"/>
      <c r="Q126" s="81"/>
      <c r="R126" s="80"/>
    </row>
    <row r="127" spans="1:18" s="82" customFormat="1">
      <c r="A127" s="83" t="s">
        <v>78</v>
      </c>
      <c r="C127" s="84"/>
      <c r="D127" s="86"/>
      <c r="E127" s="50"/>
      <c r="F127" s="86"/>
      <c r="G127" s="86"/>
      <c r="M127" s="79"/>
      <c r="N127" s="81"/>
      <c r="O127" s="81"/>
      <c r="P127" s="80"/>
      <c r="Q127" s="81"/>
      <c r="R127" s="80"/>
    </row>
    <row r="128" spans="1:18" s="82" customFormat="1" ht="5.25" customHeight="1">
      <c r="A128" s="83"/>
      <c r="C128" s="84"/>
      <c r="D128" s="86"/>
      <c r="E128" s="50"/>
      <c r="F128" s="86"/>
      <c r="G128" s="86"/>
      <c r="M128" s="79"/>
      <c r="N128" s="81"/>
      <c r="O128" s="81"/>
      <c r="P128" s="80"/>
      <c r="Q128" s="81"/>
      <c r="R128" s="80"/>
    </row>
    <row r="129" spans="1:18" s="82" customFormat="1" ht="12.75" customHeight="1">
      <c r="A129" s="83"/>
      <c r="B129" s="83" t="s">
        <v>109</v>
      </c>
      <c r="C129" s="84"/>
      <c r="D129" s="86"/>
      <c r="E129" s="50"/>
      <c r="F129" s="86"/>
      <c r="G129" s="86"/>
      <c r="M129" s="79"/>
      <c r="N129" s="81"/>
      <c r="O129" s="81"/>
      <c r="P129" s="80"/>
      <c r="Q129" s="81"/>
      <c r="R129" s="80"/>
    </row>
    <row r="130" spans="1:18" s="82" customFormat="1" ht="12.75" customHeight="1">
      <c r="A130" s="83"/>
      <c r="C130" s="84"/>
      <c r="D130" s="86"/>
      <c r="E130" s="50"/>
      <c r="F130" s="86"/>
      <c r="G130" s="86"/>
      <c r="M130" s="79"/>
      <c r="N130" s="81"/>
      <c r="O130" s="81"/>
      <c r="P130" s="80"/>
      <c r="Q130" s="81"/>
      <c r="R130" s="80"/>
    </row>
    <row r="131" spans="1:18" s="82" customFormat="1">
      <c r="A131" s="83"/>
      <c r="B131" s="83" t="s">
        <v>110</v>
      </c>
      <c r="C131" s="84"/>
      <c r="D131" s="86"/>
      <c r="E131" s="50"/>
      <c r="F131" s="86"/>
      <c r="G131" s="86"/>
      <c r="M131" s="79"/>
      <c r="N131" s="81"/>
      <c r="O131" s="81"/>
      <c r="P131" s="80"/>
      <c r="Q131" s="81"/>
      <c r="R131" s="80"/>
    </row>
    <row r="132" spans="1:18" s="87" customFormat="1" ht="36" customHeight="1">
      <c r="A132" s="85"/>
      <c r="C132" s="92" t="s">
        <v>208</v>
      </c>
      <c r="D132" s="94"/>
      <c r="E132" s="52">
        <v>4</v>
      </c>
      <c r="F132" s="105" t="str">
        <f t="shared" ref="F132:F133" si="16">IF(E132=4,"Sangat baik",IF(E132=3,"Baik",IF(E132=2,"Perlu ditingkatkan",IF(E132=1,"Perbaikan",IF(E132=0,"Perbaikan mayor")))))</f>
        <v>Sangat baik</v>
      </c>
      <c r="G132" s="108"/>
      <c r="H132" s="147"/>
      <c r="I132" s="147"/>
      <c r="J132" s="147"/>
      <c r="K132" s="147"/>
      <c r="M132" s="89"/>
      <c r="N132" s="90"/>
      <c r="O132" s="90"/>
      <c r="P132" s="91"/>
      <c r="Q132" s="90"/>
      <c r="R132" s="91"/>
    </row>
    <row r="133" spans="1:18" s="87" customFormat="1" ht="65.25" customHeight="1">
      <c r="A133" s="85"/>
      <c r="C133" s="97" t="s">
        <v>244</v>
      </c>
      <c r="D133" s="94"/>
      <c r="E133" s="52">
        <v>4</v>
      </c>
      <c r="F133" s="105" t="str">
        <f t="shared" si="16"/>
        <v>Sangat baik</v>
      </c>
      <c r="G133" s="108"/>
      <c r="H133" s="147"/>
      <c r="I133" s="147"/>
      <c r="J133" s="147"/>
      <c r="K133" s="147"/>
      <c r="M133" s="89"/>
      <c r="N133" s="90"/>
      <c r="O133" s="90"/>
      <c r="P133" s="91"/>
      <c r="Q133" s="90"/>
      <c r="R133" s="91"/>
    </row>
    <row r="134" spans="1:18" s="82" customFormat="1" ht="12" customHeight="1">
      <c r="A134" s="83"/>
      <c r="C134" s="14"/>
      <c r="D134" s="102"/>
      <c r="E134" s="106"/>
      <c r="F134" s="102"/>
      <c r="G134" s="102"/>
      <c r="M134" s="79"/>
      <c r="N134" s="81"/>
      <c r="O134" s="81"/>
      <c r="P134" s="80"/>
      <c r="Q134" s="81"/>
      <c r="R134" s="80"/>
    </row>
    <row r="135" spans="1:18" s="82" customFormat="1">
      <c r="A135" s="83"/>
      <c r="B135" s="83" t="s">
        <v>111</v>
      </c>
      <c r="C135" s="84"/>
      <c r="D135" s="86"/>
      <c r="E135" s="50"/>
      <c r="F135" s="86"/>
      <c r="G135" s="86"/>
      <c r="M135" s="79"/>
      <c r="N135" s="81"/>
      <c r="O135" s="81"/>
      <c r="P135" s="80"/>
      <c r="Q135" s="81"/>
      <c r="R135" s="80"/>
    </row>
    <row r="136" spans="1:18" s="87" customFormat="1" ht="36" customHeight="1">
      <c r="A136" s="85"/>
      <c r="C136" s="92" t="s">
        <v>209</v>
      </c>
      <c r="D136" s="94" t="s">
        <v>286</v>
      </c>
      <c r="E136" s="52">
        <v>1</v>
      </c>
      <c r="F136" s="105" t="str">
        <f t="shared" ref="F136:F137" si="17">IF(E136=4,"Sangat baik",IF(E136=3,"Baik",IF(E136=2,"Perlu ditingkatkan",IF(E136=1,"Perbaikan",IF(E136=0,"Perbaikan mayor")))))</f>
        <v>Perbaikan</v>
      </c>
      <c r="G136" s="108"/>
      <c r="H136" s="92" t="s">
        <v>287</v>
      </c>
      <c r="I136" s="147"/>
      <c r="J136" s="147"/>
      <c r="K136" s="147" t="s">
        <v>288</v>
      </c>
      <c r="M136" s="89"/>
      <c r="N136" s="90"/>
      <c r="O136" s="90"/>
      <c r="P136" s="91"/>
      <c r="Q136" s="90"/>
      <c r="R136" s="91"/>
    </row>
    <row r="137" spans="1:18" s="87" customFormat="1" ht="36" customHeight="1">
      <c r="A137" s="85"/>
      <c r="C137" s="92" t="s">
        <v>210</v>
      </c>
      <c r="D137" s="94"/>
      <c r="E137" s="52">
        <v>3</v>
      </c>
      <c r="F137" s="105" t="str">
        <f t="shared" si="17"/>
        <v>Baik</v>
      </c>
      <c r="G137" s="108"/>
      <c r="H137" s="147"/>
      <c r="I137" s="147"/>
      <c r="J137" s="147"/>
      <c r="K137" s="147"/>
      <c r="M137" s="89"/>
      <c r="N137" s="90"/>
      <c r="O137" s="90"/>
      <c r="P137" s="91"/>
      <c r="Q137" s="90"/>
      <c r="R137" s="91"/>
    </row>
    <row r="138" spans="1:18" s="82" customFormat="1">
      <c r="A138" s="83"/>
      <c r="C138" s="14"/>
      <c r="D138" s="102"/>
      <c r="E138" s="106"/>
      <c r="F138" s="102"/>
      <c r="G138" s="102"/>
      <c r="M138" s="79"/>
      <c r="N138" s="81"/>
      <c r="O138" s="81"/>
      <c r="P138" s="80"/>
      <c r="Q138" s="81"/>
      <c r="R138" s="80"/>
    </row>
    <row r="139" spans="1:18" s="82" customFormat="1">
      <c r="A139" s="83"/>
      <c r="B139" s="83" t="s">
        <v>112</v>
      </c>
      <c r="C139" s="14"/>
      <c r="D139" s="102"/>
      <c r="E139" s="106"/>
      <c r="F139" s="102"/>
      <c r="G139" s="102"/>
      <c r="M139" s="79"/>
      <c r="N139" s="81"/>
      <c r="O139" s="81"/>
      <c r="P139" s="80"/>
      <c r="Q139" s="81"/>
      <c r="R139" s="80"/>
    </row>
    <row r="140" spans="1:18" s="82" customFormat="1">
      <c r="A140" s="83"/>
      <c r="C140" s="14"/>
      <c r="D140" s="102"/>
      <c r="E140" s="106"/>
      <c r="F140" s="102"/>
      <c r="G140" s="102"/>
      <c r="M140" s="79"/>
      <c r="N140" s="81"/>
      <c r="O140" s="81"/>
      <c r="P140" s="80"/>
      <c r="Q140" s="81"/>
      <c r="R140" s="80"/>
    </row>
    <row r="141" spans="1:18" s="82" customFormat="1">
      <c r="A141" s="83"/>
      <c r="B141" s="83" t="s">
        <v>113</v>
      </c>
      <c r="C141" s="14"/>
      <c r="D141" s="102"/>
      <c r="E141" s="106"/>
      <c r="F141" s="102"/>
      <c r="G141" s="102"/>
      <c r="M141" s="79"/>
      <c r="N141" s="81"/>
      <c r="O141" s="81"/>
      <c r="P141" s="80"/>
      <c r="Q141" s="81"/>
      <c r="R141" s="80"/>
    </row>
    <row r="142" spans="1:18" s="82" customFormat="1">
      <c r="A142" s="83"/>
      <c r="C142" s="14"/>
      <c r="D142" s="102"/>
      <c r="E142" s="106"/>
      <c r="F142" s="102"/>
      <c r="G142" s="102"/>
      <c r="M142" s="79"/>
      <c r="N142" s="81"/>
      <c r="O142" s="81"/>
      <c r="P142" s="80"/>
      <c r="Q142" s="81"/>
      <c r="R142" s="80"/>
    </row>
    <row r="143" spans="1:18" s="82" customFormat="1">
      <c r="A143" s="83"/>
      <c r="B143" s="83" t="s">
        <v>114</v>
      </c>
      <c r="C143" s="84"/>
      <c r="D143" s="86"/>
      <c r="E143" s="50" t="s">
        <v>72</v>
      </c>
      <c r="F143" s="86"/>
      <c r="G143" s="86"/>
      <c r="M143" s="79"/>
      <c r="N143" s="81"/>
      <c r="O143" s="81"/>
      <c r="P143" s="80"/>
      <c r="Q143" s="81"/>
      <c r="R143" s="80"/>
    </row>
    <row r="144" spans="1:18" s="87" customFormat="1" ht="48.75" customHeight="1">
      <c r="A144" s="85"/>
      <c r="C144" s="92" t="s">
        <v>211</v>
      </c>
      <c r="D144" s="94" t="s">
        <v>289</v>
      </c>
      <c r="E144" s="52">
        <v>0</v>
      </c>
      <c r="F144" s="105" t="str">
        <f t="shared" ref="F144" si="18">IF(E144=4,"Sangat baik",IF(E144=3,"Baik",IF(E144=2,"Perlu ditingkatkan",IF(E144=1,"Perbaikan",IF(E144=0,"Perbaikan mayor")))))</f>
        <v>Perbaikan mayor</v>
      </c>
      <c r="G144" s="108"/>
      <c r="H144" s="92" t="s">
        <v>290</v>
      </c>
      <c r="I144" s="147"/>
      <c r="J144" s="147"/>
      <c r="K144" s="147" t="s">
        <v>267</v>
      </c>
      <c r="M144" s="89"/>
      <c r="N144" s="90"/>
      <c r="O144" s="90"/>
      <c r="P144" s="91"/>
      <c r="Q144" s="90"/>
      <c r="R144" s="91"/>
    </row>
    <row r="145" spans="1:18" s="82" customFormat="1">
      <c r="A145" s="83"/>
      <c r="C145" s="84"/>
      <c r="D145" s="86"/>
      <c r="E145" s="50"/>
      <c r="F145" s="86"/>
      <c r="G145" s="86"/>
      <c r="M145" s="79"/>
      <c r="N145" s="81"/>
      <c r="O145" s="81"/>
      <c r="P145" s="80"/>
      <c r="Q145" s="81"/>
      <c r="R145" s="80"/>
    </row>
    <row r="146" spans="1:18" s="82" customFormat="1">
      <c r="A146" s="83"/>
      <c r="B146" s="83" t="s">
        <v>115</v>
      </c>
      <c r="C146" s="84"/>
      <c r="D146" s="86"/>
      <c r="E146" s="50"/>
      <c r="F146" s="86"/>
      <c r="G146" s="86"/>
      <c r="M146" s="79"/>
      <c r="N146" s="81"/>
      <c r="O146" s="81"/>
      <c r="P146" s="80"/>
      <c r="Q146" s="81"/>
      <c r="R146" s="80"/>
    </row>
    <row r="147" spans="1:18" s="82" customFormat="1" ht="48" customHeight="1">
      <c r="A147" s="83"/>
      <c r="C147" s="92" t="s">
        <v>212</v>
      </c>
      <c r="D147" s="94" t="s">
        <v>291</v>
      </c>
      <c r="E147" s="52">
        <v>2</v>
      </c>
      <c r="F147" s="105" t="str">
        <f t="shared" ref="F147" si="19">IF(E147=4,"Sangat baik",IF(E147=3,"Baik",IF(E147=2,"Perlu ditingkatkan",IF(E147=1,"Perbaikan",IF(E147=0,"Perbaikan mayor")))))</f>
        <v>Perlu ditingkatkan</v>
      </c>
      <c r="G147" s="108"/>
      <c r="H147" s="148" t="s">
        <v>292</v>
      </c>
      <c r="I147" s="148"/>
      <c r="J147" s="148"/>
      <c r="K147" s="147" t="s">
        <v>267</v>
      </c>
      <c r="M147" s="79"/>
      <c r="N147" s="81"/>
      <c r="O147" s="81"/>
      <c r="P147" s="80"/>
      <c r="Q147" s="81"/>
      <c r="R147" s="80"/>
    </row>
    <row r="148" spans="1:18" s="82" customFormat="1" ht="12.75" customHeight="1">
      <c r="A148" s="83"/>
      <c r="C148" s="14"/>
      <c r="D148" s="102"/>
      <c r="E148" s="14"/>
      <c r="F148" s="108"/>
      <c r="G148" s="108"/>
      <c r="M148" s="79"/>
      <c r="N148" s="81"/>
      <c r="O148" s="81"/>
      <c r="P148" s="80"/>
      <c r="Q148" s="81"/>
      <c r="R148" s="80"/>
    </row>
    <row r="149" spans="1:18" s="82" customFormat="1" ht="15" customHeight="1">
      <c r="A149" s="83"/>
      <c r="B149" s="159" t="s">
        <v>116</v>
      </c>
      <c r="C149" s="158"/>
      <c r="D149" s="102"/>
      <c r="E149" s="14"/>
      <c r="F149" s="108"/>
      <c r="G149" s="108"/>
      <c r="M149" s="79"/>
      <c r="N149" s="81"/>
      <c r="O149" s="81"/>
      <c r="P149" s="80"/>
      <c r="Q149" s="81"/>
      <c r="R149" s="80"/>
    </row>
    <row r="150" spans="1:18" s="82" customFormat="1">
      <c r="A150" s="83"/>
      <c r="B150" s="99"/>
      <c r="C150" s="109" t="s">
        <v>1</v>
      </c>
      <c r="D150" s="183"/>
      <c r="E150" s="164">
        <f>AVERAGE(E132:E147)</f>
        <v>2.3333333333333335</v>
      </c>
      <c r="F150" s="134"/>
      <c r="G150" s="161">
        <f>SUM(E132:E147)</f>
        <v>14</v>
      </c>
      <c r="M150" s="79"/>
      <c r="N150" s="81"/>
      <c r="O150" s="81"/>
      <c r="P150" s="80"/>
      <c r="Q150" s="81"/>
      <c r="R150" s="80"/>
    </row>
    <row r="151" spans="1:18" s="82" customFormat="1">
      <c r="A151" s="83"/>
      <c r="C151" s="84"/>
      <c r="D151" s="86"/>
      <c r="E151" s="50"/>
      <c r="F151" s="86"/>
      <c r="G151" s="86"/>
      <c r="M151" s="79"/>
      <c r="N151" s="81"/>
      <c r="O151" s="81"/>
      <c r="P151" s="80"/>
      <c r="Q151" s="81"/>
      <c r="R151" s="80"/>
    </row>
    <row r="152" spans="1:18" s="82" customFormat="1">
      <c r="A152" s="83" t="s">
        <v>79</v>
      </c>
      <c r="C152" s="84"/>
      <c r="D152" s="86"/>
      <c r="E152" s="50"/>
      <c r="F152" s="86"/>
      <c r="G152" s="86"/>
      <c r="M152" s="79"/>
      <c r="N152" s="81"/>
      <c r="O152" s="81"/>
      <c r="P152" s="80"/>
      <c r="Q152" s="81"/>
      <c r="R152" s="80"/>
    </row>
    <row r="153" spans="1:18" s="82" customFormat="1">
      <c r="A153" s="83"/>
      <c r="B153" s="83" t="s">
        <v>117</v>
      </c>
      <c r="C153" s="84"/>
      <c r="D153" s="86"/>
      <c r="E153" s="50"/>
      <c r="F153" s="86"/>
      <c r="G153" s="86"/>
      <c r="M153" s="79"/>
      <c r="N153" s="81"/>
      <c r="O153" s="81"/>
      <c r="P153" s="80"/>
      <c r="Q153" s="81"/>
      <c r="R153" s="80"/>
    </row>
    <row r="154" spans="1:18" s="82" customFormat="1" ht="63" customHeight="1">
      <c r="A154" s="83"/>
      <c r="C154" s="92" t="s">
        <v>243</v>
      </c>
      <c r="D154" s="94"/>
      <c r="E154" s="52">
        <v>4</v>
      </c>
      <c r="F154" s="105" t="str">
        <f t="shared" ref="F154:F155" si="20">IF(E154=4,"Sangat baik",IF(E154=3,"Baik",IF(E154=2,"Perlu ditingkatkan",IF(E154=1,"Perbaikan",IF(E154=0,"Perbaikan mayor")))))</f>
        <v>Sangat baik</v>
      </c>
      <c r="G154" s="108"/>
      <c r="H154" s="148"/>
      <c r="I154" s="148"/>
      <c r="J154" s="148"/>
      <c r="K154" s="148"/>
      <c r="M154" s="79"/>
      <c r="N154" s="81"/>
      <c r="O154" s="81"/>
      <c r="P154" s="80"/>
      <c r="Q154" s="81"/>
      <c r="R154" s="80"/>
    </row>
    <row r="155" spans="1:18" s="82" customFormat="1" ht="37.5" customHeight="1">
      <c r="A155" s="83"/>
      <c r="C155" s="92" t="s">
        <v>213</v>
      </c>
      <c r="D155" s="94" t="s">
        <v>293</v>
      </c>
      <c r="E155" s="52">
        <v>2</v>
      </c>
      <c r="F155" s="105" t="str">
        <f t="shared" si="20"/>
        <v>Perlu ditingkatkan</v>
      </c>
      <c r="G155" s="108"/>
      <c r="H155" s="148" t="s">
        <v>294</v>
      </c>
      <c r="I155" s="148"/>
      <c r="J155" s="148"/>
      <c r="K155" s="148" t="s">
        <v>295</v>
      </c>
      <c r="M155" s="79"/>
      <c r="N155" s="81"/>
      <c r="O155" s="81"/>
      <c r="P155" s="80"/>
      <c r="Q155" s="81"/>
      <c r="R155" s="80"/>
    </row>
    <row r="156" spans="1:18" s="82" customFormat="1">
      <c r="A156" s="83"/>
      <c r="C156" s="84"/>
      <c r="D156" s="86"/>
      <c r="E156" s="50"/>
      <c r="F156" s="86"/>
      <c r="G156" s="86"/>
      <c r="M156" s="79"/>
      <c r="N156" s="81"/>
      <c r="O156" s="81"/>
      <c r="P156" s="80"/>
      <c r="Q156" s="81"/>
      <c r="R156" s="80"/>
    </row>
    <row r="157" spans="1:18" s="82" customFormat="1">
      <c r="A157" s="83"/>
      <c r="B157" s="83" t="s">
        <v>118</v>
      </c>
      <c r="C157" s="84"/>
      <c r="D157" s="86"/>
      <c r="E157" s="50"/>
      <c r="F157" s="86"/>
      <c r="G157" s="86"/>
      <c r="M157" s="79"/>
      <c r="N157" s="81"/>
      <c r="O157" s="81"/>
      <c r="P157" s="80"/>
      <c r="Q157" s="81"/>
      <c r="R157" s="80"/>
    </row>
    <row r="158" spans="1:18" s="82" customFormat="1" ht="36" customHeight="1">
      <c r="A158" s="83"/>
      <c r="C158" s="92" t="s">
        <v>241</v>
      </c>
      <c r="D158" s="94"/>
      <c r="E158" s="52">
        <v>4</v>
      </c>
      <c r="F158" s="105" t="str">
        <f t="shared" ref="F158:F163" si="21">IF(E158=4,"Sangat baik",IF(E158=3,"Baik",IF(E158=2,"Perlu ditingkatkan",IF(E158=1,"Perbaikan",IF(E158=0,"Perbaikan mayor")))))</f>
        <v>Sangat baik</v>
      </c>
      <c r="G158" s="108"/>
      <c r="H158" s="148"/>
      <c r="I158" s="148"/>
      <c r="J158" s="148"/>
      <c r="K158" s="148"/>
      <c r="M158" s="79"/>
      <c r="N158" s="81"/>
      <c r="O158" s="81"/>
      <c r="P158" s="80"/>
      <c r="Q158" s="81"/>
      <c r="R158" s="80"/>
    </row>
    <row r="159" spans="1:18" s="82" customFormat="1" ht="36" customHeight="1">
      <c r="A159" s="83"/>
      <c r="C159" s="92" t="s">
        <v>214</v>
      </c>
      <c r="D159" s="94"/>
      <c r="E159" s="52">
        <v>4</v>
      </c>
      <c r="F159" s="105" t="str">
        <f t="shared" si="21"/>
        <v>Sangat baik</v>
      </c>
      <c r="G159" s="108"/>
      <c r="H159" s="148"/>
      <c r="I159" s="148"/>
      <c r="J159" s="148"/>
      <c r="K159" s="148"/>
      <c r="M159" s="79"/>
      <c r="N159" s="81"/>
      <c r="O159" s="81"/>
      <c r="P159" s="80"/>
      <c r="Q159" s="81"/>
      <c r="R159" s="80"/>
    </row>
    <row r="160" spans="1:18" s="82" customFormat="1" ht="36" customHeight="1">
      <c r="A160" s="83"/>
      <c r="C160" s="92" t="s">
        <v>215</v>
      </c>
      <c r="D160" s="94"/>
      <c r="E160" s="52">
        <v>4</v>
      </c>
      <c r="F160" s="105" t="str">
        <f t="shared" si="21"/>
        <v>Sangat baik</v>
      </c>
      <c r="G160" s="108"/>
      <c r="H160" s="148"/>
      <c r="I160" s="148"/>
      <c r="J160" s="148"/>
      <c r="K160" s="148"/>
      <c r="M160" s="79"/>
      <c r="N160" s="81"/>
      <c r="O160" s="81"/>
      <c r="P160" s="80"/>
      <c r="Q160" s="81"/>
      <c r="R160" s="80"/>
    </row>
    <row r="161" spans="1:18" s="82" customFormat="1" ht="36" customHeight="1">
      <c r="A161" s="83"/>
      <c r="C161" s="92" t="s">
        <v>216</v>
      </c>
      <c r="D161" s="94" t="s">
        <v>296</v>
      </c>
      <c r="E161" s="52">
        <v>1</v>
      </c>
      <c r="F161" s="105" t="str">
        <f t="shared" si="21"/>
        <v>Perbaikan</v>
      </c>
      <c r="G161" s="108"/>
      <c r="H161" s="148" t="s">
        <v>297</v>
      </c>
      <c r="I161" s="148"/>
      <c r="J161" s="148"/>
      <c r="K161" s="101" t="s">
        <v>298</v>
      </c>
      <c r="M161" s="79"/>
      <c r="N161" s="81"/>
      <c r="O161" s="81"/>
      <c r="P161" s="80"/>
      <c r="Q161" s="81"/>
      <c r="R161" s="80"/>
    </row>
    <row r="162" spans="1:18" s="82" customFormat="1" ht="36" customHeight="1">
      <c r="A162" s="83"/>
      <c r="C162" s="92" t="s">
        <v>242</v>
      </c>
      <c r="D162" s="94" t="s">
        <v>296</v>
      </c>
      <c r="E162" s="52">
        <v>2</v>
      </c>
      <c r="F162" s="105" t="str">
        <f t="shared" si="21"/>
        <v>Perlu ditingkatkan</v>
      </c>
      <c r="G162" s="108"/>
      <c r="H162" s="148" t="s">
        <v>297</v>
      </c>
      <c r="I162" s="148"/>
      <c r="J162" s="148"/>
      <c r="K162" s="101" t="s">
        <v>298</v>
      </c>
      <c r="M162" s="79"/>
      <c r="N162" s="81"/>
      <c r="O162" s="81"/>
      <c r="P162" s="80"/>
      <c r="Q162" s="81"/>
      <c r="R162" s="80"/>
    </row>
    <row r="163" spans="1:18" s="82" customFormat="1" ht="36" customHeight="1">
      <c r="A163" s="83"/>
      <c r="C163" s="92" t="s">
        <v>217</v>
      </c>
      <c r="D163" s="94"/>
      <c r="E163" s="52">
        <v>3</v>
      </c>
      <c r="F163" s="105" t="str">
        <f t="shared" si="21"/>
        <v>Baik</v>
      </c>
      <c r="G163" s="108"/>
      <c r="H163" s="148"/>
      <c r="I163" s="148"/>
      <c r="J163" s="148"/>
      <c r="K163" s="148"/>
      <c r="M163" s="79"/>
      <c r="N163" s="81"/>
      <c r="O163" s="81"/>
      <c r="P163" s="80"/>
      <c r="Q163" s="81"/>
      <c r="R163" s="80"/>
    </row>
    <row r="164" spans="1:18" s="82" customFormat="1">
      <c r="A164" s="83"/>
      <c r="B164" s="99"/>
      <c r="C164" s="100" t="s">
        <v>1</v>
      </c>
      <c r="D164" s="181"/>
      <c r="E164" s="163">
        <f>AVERAGE(E154:E163)</f>
        <v>3</v>
      </c>
      <c r="F164" s="86"/>
      <c r="G164" s="162">
        <f>SUM(E154:E163)</f>
        <v>24</v>
      </c>
      <c r="M164" s="79"/>
      <c r="N164" s="81"/>
      <c r="O164" s="81"/>
      <c r="P164" s="80"/>
      <c r="Q164" s="81"/>
      <c r="R164" s="80"/>
    </row>
    <row r="165" spans="1:18" s="82" customFormat="1">
      <c r="A165" s="83"/>
      <c r="C165" s="84"/>
      <c r="D165" s="86"/>
      <c r="E165" s="50"/>
      <c r="F165" s="86"/>
      <c r="G165" s="86"/>
      <c r="M165" s="79"/>
      <c r="N165" s="81"/>
      <c r="O165" s="81"/>
      <c r="P165" s="80"/>
      <c r="Q165" s="81"/>
      <c r="R165" s="80"/>
    </row>
    <row r="166" spans="1:18" s="82" customFormat="1">
      <c r="A166" s="83" t="s">
        <v>119</v>
      </c>
      <c r="C166" s="84"/>
      <c r="D166" s="86"/>
      <c r="E166" s="50"/>
      <c r="F166" s="86"/>
      <c r="G166" s="86"/>
      <c r="M166" s="79"/>
      <c r="N166" s="81"/>
      <c r="O166" s="81"/>
      <c r="P166" s="80"/>
      <c r="Q166" s="81"/>
      <c r="R166" s="80"/>
    </row>
    <row r="167" spans="1:18" s="82" customFormat="1">
      <c r="A167" s="83"/>
      <c r="B167" s="83" t="s">
        <v>120</v>
      </c>
      <c r="C167" s="84"/>
      <c r="D167" s="86"/>
      <c r="E167" s="50"/>
      <c r="F167" s="86"/>
      <c r="G167" s="86"/>
      <c r="M167" s="79"/>
      <c r="N167" s="81"/>
      <c r="O167" s="81"/>
      <c r="P167" s="80"/>
      <c r="Q167" s="81"/>
      <c r="R167" s="80"/>
    </row>
    <row r="168" spans="1:18" s="82" customFormat="1" ht="76.5" customHeight="1">
      <c r="A168" s="83"/>
      <c r="C168" s="92" t="s">
        <v>240</v>
      </c>
      <c r="D168" s="94"/>
      <c r="E168" s="52">
        <v>4</v>
      </c>
      <c r="F168" s="136" t="str">
        <f>IF(E168=4,"Sangat baik",IF(E168=3,"Baik",IF(E168=2,"Perlu ditingkatkan",IF(E168=1,"Perbaikan",IF(E168=0,"Perbaikan mayor")))))</f>
        <v>Sangat baik</v>
      </c>
      <c r="G168" s="86"/>
      <c r="H168" s="148"/>
      <c r="I168" s="148"/>
      <c r="J168" s="148"/>
      <c r="K168" s="148"/>
      <c r="M168" s="79"/>
      <c r="N168" s="81"/>
      <c r="O168" s="81"/>
      <c r="P168" s="80"/>
      <c r="Q168" s="81"/>
      <c r="R168" s="80"/>
    </row>
    <row r="169" spans="1:18" s="82" customFormat="1">
      <c r="A169" s="83"/>
      <c r="B169" s="83" t="s">
        <v>122</v>
      </c>
      <c r="C169" s="84"/>
      <c r="D169" s="86"/>
      <c r="E169" s="50"/>
      <c r="F169" s="103"/>
      <c r="G169" s="86"/>
      <c r="M169" s="79"/>
      <c r="N169" s="81"/>
      <c r="O169" s="81"/>
      <c r="P169" s="80"/>
      <c r="Q169" s="81"/>
      <c r="R169" s="80"/>
    </row>
    <row r="170" spans="1:18" s="82" customFormat="1">
      <c r="A170" s="83"/>
      <c r="B170" s="83" t="s">
        <v>123</v>
      </c>
      <c r="C170" s="84"/>
      <c r="D170" s="86"/>
      <c r="E170" s="50"/>
      <c r="F170" s="103"/>
      <c r="G170" s="86"/>
      <c r="M170" s="79"/>
      <c r="N170" s="81"/>
      <c r="O170" s="81"/>
      <c r="P170" s="80"/>
      <c r="Q170" s="81"/>
      <c r="R170" s="80"/>
    </row>
    <row r="171" spans="1:18" s="82" customFormat="1">
      <c r="A171" s="83"/>
      <c r="B171" s="98"/>
      <c r="C171" s="156" t="s">
        <v>1</v>
      </c>
      <c r="D171" s="184"/>
      <c r="E171" s="157">
        <f>AVERAGE(E168)</f>
        <v>4</v>
      </c>
      <c r="F171" s="136"/>
      <c r="G171" s="162">
        <f>+E171</f>
        <v>4</v>
      </c>
      <c r="H171" s="148"/>
      <c r="I171" s="148"/>
      <c r="J171" s="148"/>
      <c r="K171" s="148"/>
      <c r="M171" s="79"/>
      <c r="N171" s="81"/>
      <c r="O171" s="81"/>
      <c r="P171" s="80"/>
      <c r="Q171" s="81"/>
      <c r="R171" s="80"/>
    </row>
    <row r="172" spans="1:18" s="82" customFormat="1">
      <c r="A172" s="83"/>
      <c r="C172" s="84"/>
      <c r="D172" s="86"/>
      <c r="E172" s="50"/>
      <c r="F172" s="86"/>
      <c r="G172" s="86"/>
      <c r="M172" s="79"/>
      <c r="N172" s="81"/>
      <c r="O172" s="81"/>
      <c r="P172" s="80"/>
      <c r="Q172" s="81"/>
      <c r="R172" s="80"/>
    </row>
    <row r="173" spans="1:18" s="82" customFormat="1">
      <c r="A173" s="83" t="s">
        <v>121</v>
      </c>
      <c r="C173" s="84"/>
      <c r="D173" s="86"/>
      <c r="E173" s="50"/>
      <c r="F173" s="86"/>
      <c r="G173" s="86"/>
      <c r="M173" s="79"/>
      <c r="N173" s="81"/>
      <c r="O173" s="81"/>
      <c r="P173" s="80"/>
      <c r="Q173" s="81"/>
      <c r="R173" s="80"/>
    </row>
    <row r="174" spans="1:18" s="82" customFormat="1">
      <c r="A174" s="83"/>
      <c r="B174" s="83" t="s">
        <v>220</v>
      </c>
      <c r="C174" s="84"/>
      <c r="D174" s="86"/>
      <c r="E174" s="50"/>
      <c r="F174" s="86"/>
      <c r="G174" s="86"/>
      <c r="M174" s="79"/>
      <c r="N174" s="81"/>
      <c r="O174" s="81"/>
      <c r="P174" s="80"/>
      <c r="Q174" s="81"/>
      <c r="R174" s="80"/>
    </row>
    <row r="175" spans="1:18" s="87" customFormat="1" ht="46.5" customHeight="1">
      <c r="A175" s="85"/>
      <c r="B175" s="85"/>
      <c r="C175" s="92" t="s">
        <v>218</v>
      </c>
      <c r="D175" s="94"/>
      <c r="E175" s="52">
        <v>4</v>
      </c>
      <c r="F175" s="105" t="str">
        <f t="shared" ref="F175:F176" si="22">IF(E175=4,"Sangat baik",IF(E175=3,"Baik",IF(E175=2,"Perlu ditingkatkan",IF(E175=1,"Perbaikan",IF(E175=0,"Perbaikan mayor")))))</f>
        <v>Sangat baik</v>
      </c>
      <c r="G175" s="86"/>
      <c r="H175" s="147"/>
      <c r="I175" s="147"/>
      <c r="J175" s="147"/>
      <c r="K175" s="147"/>
      <c r="M175" s="89"/>
      <c r="N175" s="90"/>
      <c r="O175" s="90"/>
      <c r="P175" s="91"/>
      <c r="Q175" s="90"/>
      <c r="R175" s="91"/>
    </row>
    <row r="176" spans="1:18" s="87" customFormat="1" ht="46.5" customHeight="1">
      <c r="A176" s="85"/>
      <c r="B176" s="85"/>
      <c r="C176" s="92" t="s">
        <v>219</v>
      </c>
      <c r="D176" s="94"/>
      <c r="E176" s="52">
        <v>4</v>
      </c>
      <c r="F176" s="105" t="str">
        <f t="shared" si="22"/>
        <v>Sangat baik</v>
      </c>
      <c r="G176" s="86"/>
      <c r="H176" s="147"/>
      <c r="I176" s="147"/>
      <c r="J176" s="147"/>
      <c r="K176" s="147"/>
      <c r="M176" s="89"/>
      <c r="N176" s="90"/>
      <c r="O176" s="90"/>
      <c r="P176" s="91"/>
      <c r="Q176" s="90"/>
      <c r="R176" s="91"/>
    </row>
    <row r="177" spans="1:18" s="87" customFormat="1" ht="36" customHeight="1">
      <c r="A177" s="85"/>
      <c r="C177" s="92" t="s">
        <v>221</v>
      </c>
      <c r="D177" s="94" t="s">
        <v>299</v>
      </c>
      <c r="E177" s="52">
        <v>1</v>
      </c>
      <c r="F177" s="105" t="str">
        <f>IF(E177=4,"Sangat baik",IF(E177=3,"Baik",IF(E177=2,"Perlu ditingkatkan",IF(E177=1,"Perbaikan",IF(E177=0,"Perbaikan mayor")))))</f>
        <v>Perbaikan</v>
      </c>
      <c r="G177" s="108"/>
      <c r="H177" s="92" t="s">
        <v>300</v>
      </c>
      <c r="I177" s="147"/>
      <c r="J177" s="147"/>
      <c r="K177" s="147" t="s">
        <v>301</v>
      </c>
      <c r="M177" s="89"/>
      <c r="N177" s="90"/>
      <c r="O177" s="90"/>
      <c r="P177" s="91"/>
      <c r="Q177" s="90"/>
      <c r="R177" s="91"/>
    </row>
    <row r="178" spans="1:18" s="82" customFormat="1" ht="20.25" customHeight="1">
      <c r="A178" s="83"/>
      <c r="B178" s="83" t="s">
        <v>222</v>
      </c>
      <c r="C178" s="14"/>
      <c r="D178" s="102"/>
      <c r="E178" s="14"/>
      <c r="F178" s="108"/>
      <c r="G178" s="108"/>
      <c r="M178" s="79"/>
      <c r="N178" s="81"/>
      <c r="O178" s="81"/>
      <c r="P178" s="80"/>
      <c r="Q178" s="81"/>
      <c r="R178" s="80"/>
    </row>
    <row r="179" spans="1:18" s="82" customFormat="1" ht="23.25" customHeight="1">
      <c r="A179" s="83"/>
      <c r="B179" s="83" t="s">
        <v>124</v>
      </c>
      <c r="C179" s="14"/>
      <c r="D179" s="102"/>
      <c r="E179" s="14"/>
      <c r="F179" s="108"/>
      <c r="G179" s="108"/>
      <c r="M179" s="79"/>
      <c r="N179" s="81"/>
      <c r="O179" s="81"/>
      <c r="P179" s="80"/>
      <c r="Q179" s="81"/>
      <c r="R179" s="80"/>
    </row>
    <row r="180" spans="1:18" s="82" customFormat="1">
      <c r="A180" s="83"/>
      <c r="B180" s="99"/>
      <c r="C180" s="100" t="s">
        <v>1</v>
      </c>
      <c r="D180" s="181"/>
      <c r="E180" s="163">
        <f>AVERAGE(E175:E177)</f>
        <v>3</v>
      </c>
      <c r="F180" s="86"/>
      <c r="G180" s="162">
        <f>SUM(E175:E177)</f>
        <v>9</v>
      </c>
      <c r="M180" s="79"/>
      <c r="N180" s="81"/>
      <c r="O180" s="81"/>
      <c r="P180" s="80"/>
      <c r="Q180" s="81"/>
      <c r="R180" s="80"/>
    </row>
    <row r="181" spans="1:18" s="82" customFormat="1">
      <c r="A181" s="83"/>
      <c r="C181" s="84"/>
      <c r="D181" s="86"/>
      <c r="E181" s="50"/>
      <c r="F181" s="86"/>
      <c r="G181" s="86"/>
      <c r="M181" s="79"/>
      <c r="N181" s="81"/>
      <c r="O181" s="81"/>
      <c r="P181" s="80"/>
      <c r="Q181" s="81"/>
      <c r="R181" s="80"/>
    </row>
    <row r="182" spans="1:18" s="82" customFormat="1">
      <c r="A182" s="83" t="s">
        <v>125</v>
      </c>
      <c r="C182" s="84"/>
      <c r="D182" s="86"/>
      <c r="E182" s="50"/>
      <c r="F182" s="86"/>
      <c r="G182" s="86"/>
      <c r="M182" s="79"/>
      <c r="N182" s="81"/>
      <c r="O182" s="81"/>
      <c r="P182" s="80"/>
      <c r="Q182" s="81"/>
      <c r="R182" s="80"/>
    </row>
    <row r="183" spans="1:18" s="82" customFormat="1">
      <c r="A183" s="83"/>
      <c r="B183" s="83" t="s">
        <v>126</v>
      </c>
      <c r="C183" s="84"/>
      <c r="D183" s="86"/>
      <c r="E183" s="50"/>
      <c r="F183" s="86"/>
      <c r="G183" s="86"/>
      <c r="M183" s="79"/>
      <c r="N183" s="81"/>
      <c r="O183" s="81"/>
      <c r="P183" s="80"/>
      <c r="Q183" s="81"/>
      <c r="R183" s="80"/>
    </row>
    <row r="184" spans="1:18" s="82" customFormat="1" ht="94.5" customHeight="1">
      <c r="A184" s="83"/>
      <c r="C184" s="92" t="s">
        <v>223</v>
      </c>
      <c r="D184" s="94"/>
      <c r="E184" s="52">
        <v>4</v>
      </c>
      <c r="F184" s="105" t="str">
        <f t="shared" ref="F184" si="23">IF(E184=4,"Sangat baik",IF(E184=3,"Baik",IF(E184=2,"Perlu ditingkatkan",IF(E184=1,"Perbaikan",IF(E184=0,"Perbaikan mayor")))))</f>
        <v>Sangat baik</v>
      </c>
      <c r="G184" s="108"/>
      <c r="H184" s="148"/>
      <c r="I184" s="148"/>
      <c r="J184" s="148"/>
      <c r="K184" s="148"/>
      <c r="M184" s="79"/>
      <c r="N184" s="81"/>
      <c r="O184" s="81"/>
      <c r="P184" s="80"/>
      <c r="Q184" s="81"/>
      <c r="R184" s="80"/>
    </row>
    <row r="185" spans="1:18" s="82" customFormat="1">
      <c r="A185" s="83"/>
      <c r="C185" s="84"/>
      <c r="D185" s="86"/>
      <c r="E185" s="50"/>
      <c r="F185" s="86"/>
      <c r="G185" s="86"/>
      <c r="M185" s="79"/>
      <c r="N185" s="81"/>
      <c r="O185" s="81"/>
      <c r="P185" s="80"/>
      <c r="Q185" s="81"/>
      <c r="R185" s="80"/>
    </row>
    <row r="186" spans="1:18" s="82" customFormat="1">
      <c r="A186" s="83"/>
      <c r="B186" s="83" t="s">
        <v>127</v>
      </c>
      <c r="C186" s="84"/>
      <c r="D186" s="86"/>
      <c r="E186" s="50"/>
      <c r="F186" s="86"/>
      <c r="G186" s="86"/>
      <c r="M186" s="79"/>
      <c r="N186" s="81"/>
      <c r="O186" s="81"/>
      <c r="P186" s="80"/>
      <c r="Q186" s="81"/>
      <c r="R186" s="80"/>
    </row>
    <row r="187" spans="1:18" s="82" customFormat="1" ht="48" customHeight="1">
      <c r="A187" s="83"/>
      <c r="C187" s="92" t="s">
        <v>224</v>
      </c>
      <c r="D187" s="94"/>
      <c r="E187" s="52">
        <v>4</v>
      </c>
      <c r="F187" s="105" t="str">
        <f t="shared" ref="F187:F189" si="24">IF(E187=4,"Sangat baik",IF(E187=3,"Baik",IF(E187=2,"Perlu ditingkatkan",IF(E187=1,"Perbaikan",IF(E187=0,"Perbaikan mayor")))))</f>
        <v>Sangat baik</v>
      </c>
      <c r="G187" s="108"/>
      <c r="H187" s="148"/>
      <c r="I187" s="148"/>
      <c r="J187" s="148"/>
      <c r="K187" s="148"/>
      <c r="M187" s="79"/>
      <c r="N187" s="81"/>
      <c r="O187" s="81"/>
      <c r="P187" s="80"/>
      <c r="Q187" s="81"/>
      <c r="R187" s="80"/>
    </row>
    <row r="188" spans="1:18" s="82" customFormat="1" ht="21" customHeight="1">
      <c r="A188" s="83"/>
      <c r="B188" s="83" t="s">
        <v>128</v>
      </c>
      <c r="C188" s="102"/>
      <c r="D188" s="102"/>
      <c r="E188" s="14"/>
      <c r="F188" s="108"/>
      <c r="G188" s="108"/>
      <c r="M188" s="79"/>
      <c r="N188" s="81"/>
      <c r="O188" s="81"/>
      <c r="P188" s="80"/>
      <c r="Q188" s="81"/>
      <c r="R188" s="80"/>
    </row>
    <row r="189" spans="1:18" s="87" customFormat="1" ht="48" customHeight="1">
      <c r="A189" s="85"/>
      <c r="C189" s="92" t="s">
        <v>225</v>
      </c>
      <c r="D189" s="94"/>
      <c r="E189" s="52">
        <v>4</v>
      </c>
      <c r="F189" s="105" t="str">
        <f t="shared" si="24"/>
        <v>Sangat baik</v>
      </c>
      <c r="G189" s="108"/>
      <c r="H189" s="147"/>
      <c r="I189" s="147"/>
      <c r="J189" s="147"/>
      <c r="K189" s="147"/>
      <c r="M189" s="89"/>
      <c r="N189" s="90"/>
      <c r="O189" s="90"/>
      <c r="P189" s="91"/>
      <c r="Q189" s="90"/>
      <c r="R189" s="91"/>
    </row>
    <row r="190" spans="1:18" s="82" customFormat="1" ht="24" customHeight="1">
      <c r="A190" s="83"/>
      <c r="B190" s="83" t="s">
        <v>129</v>
      </c>
      <c r="C190" s="102"/>
      <c r="D190" s="102"/>
      <c r="E190" s="14"/>
      <c r="F190" s="108"/>
      <c r="G190" s="108"/>
      <c r="M190" s="79"/>
      <c r="N190" s="81"/>
      <c r="O190" s="81"/>
      <c r="P190" s="80"/>
      <c r="Q190" s="81"/>
      <c r="R190" s="80"/>
    </row>
    <row r="191" spans="1:18" s="82" customFormat="1" ht="20.25" customHeight="1">
      <c r="A191" s="83"/>
      <c r="B191" s="83" t="s">
        <v>130</v>
      </c>
      <c r="C191" s="102"/>
      <c r="D191" s="102"/>
      <c r="E191" s="14"/>
      <c r="F191" s="108"/>
      <c r="G191" s="108"/>
      <c r="M191" s="79"/>
      <c r="N191" s="81"/>
      <c r="O191" s="81"/>
      <c r="P191" s="80"/>
      <c r="Q191" s="81"/>
      <c r="R191" s="80"/>
    </row>
    <row r="192" spans="1:18" s="87" customFormat="1" ht="65.25" customHeight="1">
      <c r="A192" s="85"/>
      <c r="C192" s="92" t="s">
        <v>226</v>
      </c>
      <c r="D192" s="94"/>
      <c r="E192" s="52">
        <v>4</v>
      </c>
      <c r="F192" s="105" t="str">
        <f t="shared" ref="F192" si="25">IF(E192=4,"Sangat baik",IF(E192=3,"Baik",IF(E192=2,"Perlu ditingkatkan",IF(E192=1,"Perbaikan",IF(E192=0,"Perbaikan mayor")))))</f>
        <v>Sangat baik</v>
      </c>
      <c r="G192" s="108"/>
      <c r="H192" s="147"/>
      <c r="I192" s="147"/>
      <c r="J192" s="147"/>
      <c r="K192" s="147"/>
      <c r="M192" s="89"/>
      <c r="N192" s="90"/>
      <c r="O192" s="90"/>
      <c r="P192" s="91"/>
      <c r="Q192" s="90"/>
      <c r="R192" s="91"/>
    </row>
    <row r="193" spans="1:18" s="82" customFormat="1" ht="22.5" customHeight="1">
      <c r="A193" s="83"/>
      <c r="B193" s="83" t="s">
        <v>131</v>
      </c>
      <c r="C193" s="102"/>
      <c r="D193" s="102"/>
      <c r="E193" s="14"/>
      <c r="F193" s="108"/>
      <c r="G193" s="108"/>
      <c r="M193" s="79"/>
      <c r="N193" s="81"/>
      <c r="O193" s="81"/>
      <c r="P193" s="80"/>
      <c r="Q193" s="81"/>
      <c r="R193" s="80"/>
    </row>
    <row r="194" spans="1:18" s="82" customFormat="1" ht="36" customHeight="1">
      <c r="A194" s="83"/>
      <c r="C194" s="92" t="s">
        <v>227</v>
      </c>
      <c r="D194" s="94"/>
      <c r="E194" s="52">
        <v>4</v>
      </c>
      <c r="F194" s="105" t="str">
        <f t="shared" ref="F194" si="26">IF(E194=4,"Sangat baik",IF(E194=3,"Baik",IF(E194=2,"Perlu ditingkatkan",IF(E194=1,"Perbaikan",IF(E194=0,"Perbaikan mayor")))))</f>
        <v>Sangat baik</v>
      </c>
      <c r="G194" s="108"/>
      <c r="H194" s="148"/>
      <c r="I194" s="148"/>
      <c r="J194" s="148"/>
      <c r="K194" s="148"/>
      <c r="M194" s="79"/>
      <c r="N194" s="81"/>
      <c r="O194" s="81"/>
      <c r="P194" s="80"/>
      <c r="Q194" s="81"/>
      <c r="R194" s="80"/>
    </row>
    <row r="195" spans="1:18" s="82" customFormat="1">
      <c r="A195" s="83"/>
      <c r="B195" s="99"/>
      <c r="C195" s="100" t="s">
        <v>1</v>
      </c>
      <c r="D195" s="181"/>
      <c r="E195" s="163">
        <f>AVERAGE(E184:E194)</f>
        <v>4</v>
      </c>
      <c r="F195" s="86"/>
      <c r="G195" s="162">
        <f>SUM(E184:E194)</f>
        <v>20</v>
      </c>
      <c r="M195" s="79"/>
      <c r="N195" s="81"/>
      <c r="O195" s="81"/>
      <c r="P195" s="80"/>
      <c r="Q195" s="81"/>
      <c r="R195" s="80"/>
    </row>
    <row r="196" spans="1:18" s="82" customFormat="1">
      <c r="A196" s="83"/>
      <c r="C196" s="84"/>
      <c r="D196" s="86"/>
      <c r="E196" s="50"/>
      <c r="F196" s="86"/>
      <c r="G196" s="86"/>
      <c r="M196" s="79"/>
      <c r="N196" s="81"/>
      <c r="O196" s="81"/>
      <c r="P196" s="80"/>
      <c r="Q196" s="81"/>
      <c r="R196" s="80"/>
    </row>
    <row r="197" spans="1:18" s="82" customFormat="1">
      <c r="A197" s="83" t="s">
        <v>132</v>
      </c>
      <c r="C197" s="84"/>
      <c r="D197" s="86"/>
      <c r="E197" s="50"/>
      <c r="F197" s="86"/>
      <c r="G197" s="86"/>
      <c r="M197" s="79"/>
      <c r="N197" s="81"/>
      <c r="O197" s="81"/>
      <c r="P197" s="80"/>
      <c r="Q197" s="81"/>
      <c r="R197" s="80"/>
    </row>
    <row r="198" spans="1:18" s="82" customFormat="1">
      <c r="A198" s="83"/>
      <c r="B198" s="83" t="s">
        <v>133</v>
      </c>
      <c r="C198" s="84"/>
      <c r="D198" s="86"/>
      <c r="E198" s="50"/>
      <c r="F198" s="86"/>
      <c r="G198" s="86"/>
      <c r="M198" s="79"/>
      <c r="N198" s="81"/>
      <c r="O198" s="81"/>
      <c r="P198" s="80"/>
      <c r="Q198" s="81"/>
      <c r="R198" s="80"/>
    </row>
    <row r="199" spans="1:18" s="87" customFormat="1" ht="51" customHeight="1">
      <c r="A199" s="85"/>
      <c r="B199" s="85"/>
      <c r="C199" s="92" t="s">
        <v>228</v>
      </c>
      <c r="D199" s="94" t="s">
        <v>302</v>
      </c>
      <c r="E199" s="52">
        <v>2</v>
      </c>
      <c r="F199" s="105" t="str">
        <f t="shared" ref="F199:F201" si="27">IF(E199=4,"Sangat baik",IF(E199=3,"Baik",IF(E199=2,"Perlu ditingkatkan",IF(E199=1,"Perbaikan",IF(E199=0,"Perbaikan mayor")))))</f>
        <v>Perlu ditingkatkan</v>
      </c>
      <c r="G199" s="86"/>
      <c r="H199" s="147" t="s">
        <v>303</v>
      </c>
      <c r="I199" s="147"/>
      <c r="J199" s="147"/>
      <c r="K199" s="147" t="s">
        <v>304</v>
      </c>
      <c r="M199" s="89"/>
      <c r="N199" s="90"/>
      <c r="O199" s="90"/>
      <c r="P199" s="91"/>
      <c r="Q199" s="90"/>
      <c r="R199" s="91"/>
    </row>
    <row r="200" spans="1:18" s="87" customFormat="1" ht="36" customHeight="1">
      <c r="A200" s="85"/>
      <c r="C200" s="92" t="s">
        <v>229</v>
      </c>
      <c r="D200" s="94"/>
      <c r="E200" s="52">
        <v>3</v>
      </c>
      <c r="F200" s="105" t="str">
        <f t="shared" si="27"/>
        <v>Baik</v>
      </c>
      <c r="G200" s="108"/>
      <c r="H200" s="147"/>
      <c r="I200" s="147"/>
      <c r="J200" s="147"/>
      <c r="K200" s="147"/>
      <c r="M200" s="89"/>
      <c r="N200" s="90"/>
      <c r="O200" s="90"/>
      <c r="P200" s="91"/>
      <c r="Q200" s="90"/>
      <c r="R200" s="91"/>
    </row>
    <row r="201" spans="1:18" s="87" customFormat="1" ht="36" customHeight="1">
      <c r="A201" s="85"/>
      <c r="C201" s="92" t="s">
        <v>230</v>
      </c>
      <c r="D201" s="94"/>
      <c r="E201" s="52">
        <v>3</v>
      </c>
      <c r="F201" s="105" t="str">
        <f t="shared" si="27"/>
        <v>Baik</v>
      </c>
      <c r="G201" s="108"/>
      <c r="H201" s="147"/>
      <c r="I201" s="147"/>
      <c r="J201" s="147"/>
      <c r="K201" s="147"/>
      <c r="M201" s="89"/>
      <c r="N201" s="90"/>
      <c r="O201" s="90"/>
      <c r="P201" s="91"/>
      <c r="Q201" s="90"/>
      <c r="R201" s="91"/>
    </row>
    <row r="202" spans="1:18" s="82" customFormat="1">
      <c r="A202" s="83"/>
      <c r="C202" s="84"/>
      <c r="D202" s="86"/>
      <c r="E202" s="50"/>
      <c r="F202" s="86"/>
      <c r="G202" s="86"/>
      <c r="M202" s="79"/>
      <c r="N202" s="81"/>
      <c r="O202" s="81"/>
      <c r="P202" s="80"/>
      <c r="Q202" s="81"/>
      <c r="R202" s="80"/>
    </row>
    <row r="203" spans="1:18" s="82" customFormat="1">
      <c r="A203" s="83"/>
      <c r="B203" s="83" t="s">
        <v>134</v>
      </c>
      <c r="C203" s="84"/>
      <c r="D203" s="86"/>
      <c r="E203" s="50"/>
      <c r="F203" s="86"/>
      <c r="G203" s="86"/>
      <c r="M203" s="79"/>
      <c r="N203" s="81"/>
      <c r="O203" s="81"/>
      <c r="P203" s="80"/>
      <c r="Q203" s="81"/>
      <c r="R203" s="80"/>
    </row>
    <row r="204" spans="1:18" s="82" customFormat="1" ht="36" customHeight="1">
      <c r="A204" s="83"/>
      <c r="C204" s="92" t="s">
        <v>231</v>
      </c>
      <c r="D204" s="94"/>
      <c r="E204" s="52">
        <v>4</v>
      </c>
      <c r="F204" s="105" t="str">
        <f t="shared" ref="F204:F206" si="28">IF(E204=4,"Sangat baik",IF(E204=3,"Baik",IF(E204=2,"Perlu ditingkatkan",IF(E204=1,"Perbaikan",IF(E204=0,"Perbaikan mayor")))))</f>
        <v>Sangat baik</v>
      </c>
      <c r="G204" s="108"/>
      <c r="H204" s="148"/>
      <c r="I204" s="148"/>
      <c r="J204" s="148"/>
      <c r="K204" s="148"/>
      <c r="M204" s="79"/>
      <c r="N204" s="81"/>
      <c r="O204" s="81"/>
      <c r="P204" s="80"/>
      <c r="Q204" s="81"/>
      <c r="R204" s="80"/>
    </row>
    <row r="205" spans="1:18" s="82" customFormat="1" ht="36" customHeight="1">
      <c r="A205" s="83"/>
      <c r="C205" s="92" t="s">
        <v>232</v>
      </c>
      <c r="D205" s="94"/>
      <c r="E205" s="52">
        <v>4</v>
      </c>
      <c r="F205" s="105" t="str">
        <f t="shared" si="28"/>
        <v>Sangat baik</v>
      </c>
      <c r="G205" s="108"/>
      <c r="H205" s="148"/>
      <c r="I205" s="148"/>
      <c r="J205" s="148"/>
      <c r="K205" s="148"/>
      <c r="M205" s="79"/>
      <c r="N205" s="81"/>
      <c r="O205" s="81"/>
      <c r="P205" s="80"/>
      <c r="Q205" s="81"/>
      <c r="R205" s="80"/>
    </row>
    <row r="206" spans="1:18" s="82" customFormat="1" ht="45">
      <c r="A206" s="83"/>
      <c r="C206" s="92" t="s">
        <v>233</v>
      </c>
      <c r="D206" s="94" t="s">
        <v>305</v>
      </c>
      <c r="E206" s="52">
        <v>2</v>
      </c>
      <c r="F206" s="105" t="str">
        <f t="shared" si="28"/>
        <v>Perlu ditingkatkan</v>
      </c>
      <c r="G206" s="108"/>
      <c r="H206" s="101" t="s">
        <v>306</v>
      </c>
      <c r="I206" s="148"/>
      <c r="J206" s="148"/>
      <c r="K206" s="101" t="s">
        <v>307</v>
      </c>
      <c r="M206" s="79"/>
      <c r="N206" s="81"/>
      <c r="O206" s="81"/>
      <c r="P206" s="80"/>
      <c r="Q206" s="81"/>
      <c r="R206" s="80"/>
    </row>
    <row r="207" spans="1:18" s="82" customFormat="1">
      <c r="A207" s="98"/>
      <c r="B207" s="99"/>
      <c r="C207" s="100" t="s">
        <v>1</v>
      </c>
      <c r="D207" s="181"/>
      <c r="E207" s="163">
        <f>AVERAGE(E199:E206)</f>
        <v>3</v>
      </c>
      <c r="F207" s="86"/>
      <c r="G207" s="162">
        <f>SUM(E199:E206)</f>
        <v>18</v>
      </c>
      <c r="M207" s="79"/>
      <c r="N207" s="81"/>
      <c r="O207" s="81"/>
      <c r="P207" s="80"/>
      <c r="Q207" s="81"/>
      <c r="R207" s="80"/>
    </row>
    <row r="208" spans="1:18" s="82" customFormat="1">
      <c r="A208" s="83"/>
      <c r="C208" s="84"/>
      <c r="D208" s="86"/>
      <c r="E208" s="50"/>
      <c r="F208" s="86"/>
      <c r="G208" s="86"/>
      <c r="M208" s="79"/>
      <c r="N208" s="81"/>
      <c r="O208" s="81"/>
      <c r="P208" s="80"/>
      <c r="Q208" s="81"/>
      <c r="R208" s="80"/>
    </row>
    <row r="209" spans="1:18" s="82" customFormat="1">
      <c r="A209" s="83" t="s">
        <v>135</v>
      </c>
      <c r="C209" s="84"/>
      <c r="D209" s="86"/>
      <c r="E209" s="50"/>
      <c r="F209" s="86"/>
      <c r="G209" s="86"/>
      <c r="M209" s="79"/>
      <c r="N209" s="81"/>
      <c r="O209" s="81"/>
      <c r="P209" s="80"/>
      <c r="Q209" s="81"/>
      <c r="R209" s="80"/>
    </row>
    <row r="210" spans="1:18" s="82" customFormat="1">
      <c r="A210" s="83"/>
      <c r="B210" s="83" t="s">
        <v>136</v>
      </c>
      <c r="C210" s="84"/>
      <c r="D210" s="86"/>
      <c r="E210" s="50"/>
      <c r="F210" s="86"/>
      <c r="G210" s="86"/>
      <c r="M210" s="79"/>
      <c r="N210" s="81"/>
      <c r="O210" s="81"/>
      <c r="P210" s="80"/>
      <c r="Q210" s="81"/>
      <c r="R210" s="80"/>
    </row>
    <row r="211" spans="1:18" s="82" customFormat="1" ht="61.5" customHeight="1">
      <c r="A211" s="83"/>
      <c r="C211" s="92" t="s">
        <v>234</v>
      </c>
      <c r="D211" s="94" t="s">
        <v>308</v>
      </c>
      <c r="E211" s="52">
        <v>2</v>
      </c>
      <c r="F211" s="136" t="str">
        <f>IF(E211=4,"Sangat baik",IF(E211=3,"Baik",IF(E211=2,"Perlu ditingkatkan",IF(E211=1,"Perbaikan",IF(E211=0,"Perbaikan mayor")))))</f>
        <v>Perlu ditingkatkan</v>
      </c>
      <c r="G211" s="86"/>
      <c r="H211" s="148" t="s">
        <v>309</v>
      </c>
      <c r="I211" s="148"/>
      <c r="J211" s="148"/>
      <c r="K211" s="148" t="s">
        <v>310</v>
      </c>
      <c r="M211" s="79"/>
      <c r="N211" s="81"/>
      <c r="O211" s="81"/>
      <c r="P211" s="80"/>
      <c r="Q211" s="81"/>
      <c r="R211" s="80"/>
    </row>
    <row r="212" spans="1:18" s="82" customFormat="1">
      <c r="A212" s="83"/>
      <c r="C212" s="84"/>
      <c r="D212" s="86"/>
      <c r="E212" s="50"/>
      <c r="F212" s="86"/>
      <c r="G212" s="86"/>
      <c r="M212" s="79"/>
      <c r="N212" s="81"/>
      <c r="O212" s="81"/>
      <c r="P212" s="80"/>
      <c r="Q212" s="81"/>
      <c r="R212" s="80"/>
    </row>
    <row r="213" spans="1:18" s="82" customFormat="1">
      <c r="A213" s="83"/>
      <c r="B213" s="83" t="s">
        <v>137</v>
      </c>
      <c r="C213" s="84"/>
      <c r="D213" s="86"/>
      <c r="E213" s="50"/>
      <c r="F213" s="86"/>
      <c r="G213" s="86"/>
      <c r="M213" s="79"/>
      <c r="N213" s="81"/>
      <c r="O213" s="81"/>
      <c r="P213" s="80"/>
      <c r="Q213" s="81"/>
      <c r="R213" s="80"/>
    </row>
    <row r="214" spans="1:18" s="82" customFormat="1" ht="48" customHeight="1">
      <c r="A214" s="83"/>
      <c r="C214" s="92" t="s">
        <v>235</v>
      </c>
      <c r="D214" s="94"/>
      <c r="E214" s="52">
        <v>4</v>
      </c>
      <c r="F214" s="105" t="str">
        <f>IF(E214=4,"Sangat baik",IF(E214=3,"Baik",IF(E214=2,"Perlu ditingkatkan",IF(E214=1,"Perbaikan",IF(E214=0,"Perbaikan mayor")))))</f>
        <v>Sangat baik</v>
      </c>
      <c r="G214" s="108"/>
      <c r="H214" s="148"/>
      <c r="I214" s="148"/>
      <c r="J214" s="148"/>
      <c r="K214" s="148"/>
      <c r="M214" s="79"/>
      <c r="N214" s="81"/>
      <c r="O214" s="81"/>
      <c r="P214" s="80"/>
      <c r="Q214" s="81"/>
      <c r="R214" s="80"/>
    </row>
    <row r="215" spans="1:18" s="138" customFormat="1">
      <c r="A215" s="137"/>
      <c r="B215" s="99"/>
      <c r="C215" s="100" t="s">
        <v>1</v>
      </c>
      <c r="D215" s="181"/>
      <c r="E215" s="107">
        <f>AVERAGE(E211:E214)</f>
        <v>3</v>
      </c>
      <c r="F215" s="141"/>
      <c r="G215" s="162">
        <f>SUM(E211:E214)</f>
        <v>6</v>
      </c>
      <c r="M215" s="142"/>
      <c r="N215" s="143"/>
      <c r="O215" s="143"/>
      <c r="P215" s="144"/>
      <c r="Q215" s="143"/>
      <c r="R215" s="144"/>
    </row>
    <row r="216" spans="1:18" s="82" customFormat="1">
      <c r="A216" s="83"/>
      <c r="C216" s="84"/>
      <c r="D216" s="86"/>
      <c r="E216" s="50"/>
      <c r="F216" s="86"/>
      <c r="G216" s="86"/>
      <c r="M216" s="79"/>
      <c r="N216" s="81"/>
      <c r="O216" s="81"/>
      <c r="P216" s="80"/>
      <c r="Q216" s="81"/>
      <c r="R216" s="80"/>
    </row>
    <row r="217" spans="1:18" s="82" customFormat="1">
      <c r="A217" s="83" t="s">
        <v>138</v>
      </c>
      <c r="C217" s="84"/>
      <c r="D217" s="86"/>
      <c r="E217" s="50"/>
      <c r="F217" s="86"/>
      <c r="G217" s="86"/>
      <c r="M217" s="79"/>
      <c r="N217" s="81"/>
      <c r="O217" s="81"/>
      <c r="P217" s="80"/>
      <c r="Q217" s="81"/>
      <c r="R217" s="80"/>
    </row>
    <row r="218" spans="1:18" s="82" customFormat="1">
      <c r="A218" s="83"/>
      <c r="B218" s="83" t="s">
        <v>139</v>
      </c>
      <c r="C218" s="84"/>
      <c r="D218" s="86"/>
      <c r="E218" s="50"/>
      <c r="F218" s="86"/>
      <c r="G218" s="86"/>
      <c r="M218" s="79"/>
      <c r="N218" s="81"/>
      <c r="O218" s="81"/>
      <c r="P218" s="80"/>
      <c r="Q218" s="81"/>
      <c r="R218" s="80"/>
    </row>
    <row r="219" spans="1:18" s="82" customFormat="1">
      <c r="A219" s="83"/>
      <c r="B219" s="83"/>
      <c r="C219" s="84"/>
      <c r="D219" s="86"/>
      <c r="E219" s="50"/>
      <c r="F219" s="86"/>
      <c r="G219" s="86"/>
      <c r="M219" s="79"/>
      <c r="N219" s="81"/>
      <c r="O219" s="81"/>
      <c r="P219" s="80"/>
      <c r="Q219" s="81"/>
      <c r="R219" s="80"/>
    </row>
    <row r="220" spans="1:18" s="82" customFormat="1" ht="18" customHeight="1">
      <c r="A220" s="83"/>
      <c r="B220" s="83" t="s">
        <v>140</v>
      </c>
      <c r="C220" s="84"/>
      <c r="D220" s="86"/>
      <c r="E220" s="50"/>
      <c r="F220" s="86"/>
      <c r="G220" s="86"/>
      <c r="M220" s="79"/>
      <c r="N220" s="81"/>
      <c r="O220" s="81"/>
      <c r="P220" s="80"/>
      <c r="Q220" s="81"/>
      <c r="R220" s="80"/>
    </row>
    <row r="221" spans="1:18" s="82" customFormat="1" ht="48" customHeight="1">
      <c r="A221" s="83"/>
      <c r="C221" s="97" t="s">
        <v>236</v>
      </c>
      <c r="D221" s="94"/>
      <c r="E221" s="52">
        <v>4</v>
      </c>
      <c r="F221" s="105" t="str">
        <f t="shared" ref="F221" si="29">IF(E221=4,"Sangat baik",IF(E221=3,"Baik",IF(E221=2,"Perlu ditingkatkan",IF(E221=1,"Perbaikan",IF(E221=0,"Perbaikan mayor")))))</f>
        <v>Sangat baik</v>
      </c>
      <c r="G221" s="108"/>
      <c r="H221" s="148"/>
      <c r="I221" s="148"/>
      <c r="J221" s="148"/>
      <c r="K221" s="148"/>
      <c r="M221" s="79"/>
      <c r="N221" s="81"/>
      <c r="O221" s="81"/>
      <c r="P221" s="80"/>
      <c r="Q221" s="81"/>
      <c r="R221" s="80"/>
    </row>
    <row r="222" spans="1:18" s="44" customFormat="1" ht="48" customHeight="1">
      <c r="A222" s="46"/>
      <c r="C222" s="166" t="s">
        <v>237</v>
      </c>
      <c r="D222" s="185" t="s">
        <v>311</v>
      </c>
      <c r="E222" s="52">
        <v>0</v>
      </c>
      <c r="F222" s="105" t="str">
        <f>IF(E222=4,"Sangat baik",IF(E222=3,"Baik",IF(E222=2,"Perlu ditingkatkan",IF(E222=1,"Perbaikan",IF(E222=0,"Perbaikan mayor")))))</f>
        <v>Perbaikan mayor</v>
      </c>
      <c r="G222" s="103"/>
      <c r="H222" s="155" t="s">
        <v>312</v>
      </c>
      <c r="I222" s="155"/>
      <c r="J222" s="155"/>
      <c r="K222" s="155" t="s">
        <v>301</v>
      </c>
      <c r="M222" s="53"/>
      <c r="N222" s="54"/>
      <c r="O222" s="54"/>
      <c r="P222" s="55"/>
      <c r="Q222" s="54"/>
      <c r="R222" s="55"/>
    </row>
    <row r="223" spans="1:18" s="82" customFormat="1">
      <c r="A223" s="83"/>
      <c r="C223" s="100" t="s">
        <v>1</v>
      </c>
      <c r="D223" s="181"/>
      <c r="E223" s="107">
        <f>AVERAGE(E221:E222)</f>
        <v>2</v>
      </c>
      <c r="F223" s="86"/>
      <c r="G223" s="162">
        <f>SUM(E221:E222)</f>
        <v>4</v>
      </c>
      <c r="M223" s="79"/>
      <c r="N223" s="81"/>
      <c r="O223" s="81"/>
      <c r="P223" s="80"/>
      <c r="Q223" s="81"/>
      <c r="R223" s="80"/>
    </row>
    <row r="224" spans="1:18" s="138" customFormat="1">
      <c r="A224" s="137"/>
      <c r="C224" s="139"/>
      <c r="D224" s="141"/>
      <c r="E224" s="140"/>
      <c r="F224" s="141"/>
      <c r="G224" s="141"/>
      <c r="M224" s="142"/>
      <c r="N224" s="143"/>
      <c r="O224" s="143"/>
      <c r="P224" s="144"/>
      <c r="Q224" s="143"/>
      <c r="R224" s="144"/>
    </row>
    <row r="225" spans="1:18" s="138" customFormat="1">
      <c r="A225" s="137" t="s">
        <v>141</v>
      </c>
      <c r="C225" s="139"/>
      <c r="D225" s="141"/>
      <c r="E225" s="140"/>
      <c r="F225" s="141"/>
      <c r="G225" s="141"/>
      <c r="M225" s="142"/>
      <c r="N225" s="143"/>
      <c r="O225" s="143"/>
      <c r="P225" s="144"/>
      <c r="Q225" s="143"/>
      <c r="R225" s="144"/>
    </row>
    <row r="226" spans="1:18" s="138" customFormat="1">
      <c r="A226" s="137"/>
      <c r="B226" s="137" t="s">
        <v>142</v>
      </c>
      <c r="C226" s="139"/>
      <c r="D226" s="141"/>
      <c r="E226" s="140"/>
      <c r="F226" s="141"/>
      <c r="G226" s="141"/>
      <c r="M226" s="142"/>
      <c r="N226" s="143"/>
      <c r="O226" s="143"/>
      <c r="P226" s="144"/>
      <c r="Q226" s="143"/>
      <c r="R226" s="144"/>
    </row>
    <row r="227" spans="1:18" s="138" customFormat="1">
      <c r="A227" s="137"/>
      <c r="B227" s="137" t="s">
        <v>143</v>
      </c>
      <c r="C227" s="139"/>
      <c r="D227" s="141"/>
      <c r="E227" s="140"/>
      <c r="F227" s="141"/>
      <c r="G227" s="141"/>
      <c r="M227" s="142"/>
      <c r="N227" s="143"/>
      <c r="O227" s="143"/>
      <c r="P227" s="144"/>
      <c r="Q227" s="143"/>
      <c r="R227" s="144"/>
    </row>
    <row r="228" spans="1:18" s="138" customFormat="1">
      <c r="A228" s="137"/>
      <c r="B228" s="137" t="s">
        <v>144</v>
      </c>
      <c r="C228" s="139"/>
      <c r="D228" s="141"/>
      <c r="E228" s="140"/>
      <c r="F228" s="141"/>
      <c r="G228" s="141"/>
      <c r="M228" s="142"/>
      <c r="N228" s="143"/>
      <c r="O228" s="143"/>
      <c r="P228" s="144"/>
      <c r="Q228" s="143"/>
      <c r="R228" s="144"/>
    </row>
    <row r="229" spans="1:18" s="138" customFormat="1">
      <c r="A229" s="137"/>
      <c r="B229" s="137"/>
      <c r="C229" s="139"/>
      <c r="D229" s="141"/>
      <c r="E229" s="140"/>
      <c r="F229" s="141"/>
      <c r="G229" s="141"/>
      <c r="M229" s="142"/>
      <c r="N229" s="143"/>
      <c r="O229" s="143"/>
      <c r="P229" s="144"/>
      <c r="Q229" s="143"/>
      <c r="R229" s="144"/>
    </row>
    <row r="230" spans="1:18" s="138" customFormat="1">
      <c r="A230" s="137" t="s">
        <v>145</v>
      </c>
      <c r="B230" s="137"/>
      <c r="C230" s="139"/>
      <c r="D230" s="141"/>
      <c r="E230" s="140"/>
      <c r="F230" s="141"/>
      <c r="G230" s="141"/>
      <c r="M230" s="142"/>
      <c r="N230" s="143"/>
      <c r="O230" s="143"/>
      <c r="P230" s="144"/>
      <c r="Q230" s="143"/>
      <c r="R230" s="144"/>
    </row>
    <row r="231" spans="1:18" s="138" customFormat="1">
      <c r="A231" s="137"/>
      <c r="B231" s="137" t="s">
        <v>146</v>
      </c>
      <c r="C231" s="139"/>
      <c r="D231" s="141"/>
      <c r="E231" s="140"/>
      <c r="F231" s="141"/>
      <c r="G231" s="141"/>
      <c r="M231" s="142"/>
      <c r="N231" s="143"/>
      <c r="O231" s="143"/>
      <c r="P231" s="144"/>
      <c r="Q231" s="143"/>
      <c r="R231" s="144"/>
    </row>
    <row r="232" spans="1:18" s="138" customFormat="1">
      <c r="A232" s="137"/>
      <c r="B232" s="137" t="s">
        <v>147</v>
      </c>
      <c r="C232" s="139"/>
      <c r="D232" s="141"/>
      <c r="E232" s="140"/>
      <c r="F232" s="141"/>
      <c r="G232" s="141"/>
      <c r="M232" s="142"/>
      <c r="N232" s="143"/>
      <c r="O232" s="143"/>
      <c r="P232" s="144"/>
      <c r="Q232" s="143"/>
      <c r="R232" s="144"/>
    </row>
    <row r="233" spans="1:18" s="44" customFormat="1">
      <c r="A233" s="46" t="s">
        <v>76</v>
      </c>
      <c r="B233" s="46" t="s">
        <v>148</v>
      </c>
      <c r="C233" s="45"/>
      <c r="D233" s="179"/>
      <c r="E233" s="50"/>
      <c r="F233" s="103"/>
      <c r="G233" s="103"/>
      <c r="M233" s="53"/>
      <c r="N233" s="54"/>
      <c r="O233" s="54"/>
      <c r="P233" s="55"/>
      <c r="Q233" s="54"/>
      <c r="R233" s="55"/>
    </row>
    <row r="234" spans="1:18" s="44" customFormat="1" ht="36" customHeight="1">
      <c r="A234" s="46"/>
      <c r="B234" s="46"/>
      <c r="C234" s="146" t="s">
        <v>238</v>
      </c>
      <c r="D234" s="185"/>
      <c r="E234" s="52">
        <v>3</v>
      </c>
      <c r="F234" s="105" t="str">
        <f>IF(E234=4,"Sangat baik",IF(E234=3,"Baik",IF(E234=2,"Perlu ditingkatkan",IF(E234=1,"Perbaikan",IF(E234=0,"Perbaikan mayor")))))</f>
        <v>Baik</v>
      </c>
      <c r="G234" s="136"/>
      <c r="H234" s="155"/>
      <c r="I234" s="155"/>
      <c r="J234" s="155"/>
      <c r="K234" s="155"/>
      <c r="M234" s="53"/>
      <c r="N234" s="54"/>
      <c r="O234" s="54"/>
      <c r="P234" s="55"/>
      <c r="Q234" s="54"/>
      <c r="R234" s="55"/>
    </row>
    <row r="235" spans="1:18" s="44" customFormat="1">
      <c r="A235" s="46"/>
      <c r="B235" s="46"/>
      <c r="C235" s="169" t="s">
        <v>1</v>
      </c>
      <c r="D235" s="186"/>
      <c r="E235" s="107">
        <f>+AVERAGE(E234)</f>
        <v>3</v>
      </c>
      <c r="F235" s="103"/>
      <c r="G235" s="165">
        <f>+E234</f>
        <v>3</v>
      </c>
      <c r="M235" s="53"/>
      <c r="N235" s="54"/>
      <c r="O235" s="54"/>
      <c r="P235" s="55"/>
      <c r="Q235" s="54"/>
      <c r="R235" s="55"/>
    </row>
    <row r="236" spans="1:18" s="44" customFormat="1">
      <c r="A236" s="46"/>
      <c r="B236" s="46"/>
      <c r="C236" s="45"/>
      <c r="D236" s="179"/>
      <c r="E236" s="50"/>
      <c r="F236" s="103"/>
      <c r="G236" s="103"/>
      <c r="M236" s="53"/>
      <c r="N236" s="54"/>
      <c r="O236" s="54"/>
      <c r="P236" s="55"/>
      <c r="Q236" s="54"/>
      <c r="R236" s="55"/>
    </row>
    <row r="237" spans="1:18" s="44" customFormat="1" ht="26.25">
      <c r="A237" s="46"/>
      <c r="C237" s="124" t="s">
        <v>82</v>
      </c>
      <c r="D237" s="179"/>
      <c r="E237" s="160">
        <f>+G235+G223+G215+G207+G195+G180+G171+G164+G150+G125+G108+G91+G84+G67+G45+G27</f>
        <v>320</v>
      </c>
      <c r="F237" s="103"/>
      <c r="G237" s="103"/>
      <c r="M237" s="53"/>
      <c r="N237" s="54"/>
      <c r="O237" s="54"/>
      <c r="P237" s="55"/>
      <c r="Q237" s="54"/>
      <c r="R237" s="55"/>
    </row>
    <row r="238" spans="1:18" s="44" customFormat="1">
      <c r="C238" s="45"/>
      <c r="D238" s="179"/>
      <c r="E238" s="50"/>
      <c r="F238" s="103"/>
      <c r="G238" s="103"/>
      <c r="M238" s="53"/>
      <c r="N238" s="54"/>
      <c r="O238" s="54"/>
      <c r="P238" s="55"/>
      <c r="Q238" s="54"/>
      <c r="R238" s="55"/>
    </row>
    <row r="239" spans="1:18" s="44" customFormat="1">
      <c r="C239" s="45"/>
      <c r="D239" s="179"/>
      <c r="E239" s="50"/>
      <c r="F239" s="103"/>
      <c r="G239" s="103"/>
      <c r="M239" s="53"/>
      <c r="N239" s="54"/>
      <c r="O239" s="54"/>
      <c r="P239" s="55"/>
      <c r="Q239" s="54"/>
      <c r="R239" s="55"/>
    </row>
    <row r="240" spans="1:18" s="44" customFormat="1">
      <c r="C240" s="45"/>
      <c r="D240" s="179"/>
      <c r="E240" s="50"/>
      <c r="F240" s="103"/>
      <c r="G240" s="103"/>
      <c r="M240" s="53"/>
      <c r="N240" s="54"/>
      <c r="O240" s="54"/>
      <c r="P240" s="55"/>
      <c r="Q240" s="54"/>
      <c r="R240" s="55"/>
    </row>
    <row r="241" spans="3:18" s="44" customFormat="1">
      <c r="C241" s="45"/>
      <c r="D241" s="179"/>
      <c r="E241" s="50"/>
      <c r="F241" s="103"/>
      <c r="G241" s="103"/>
      <c r="M241" s="53"/>
      <c r="N241" s="54"/>
      <c r="O241" s="54"/>
      <c r="P241" s="55"/>
      <c r="Q241" s="54"/>
      <c r="R241" s="55"/>
    </row>
    <row r="242" spans="3:18" s="44" customFormat="1">
      <c r="C242" s="45"/>
      <c r="D242" s="179"/>
      <c r="E242" s="50"/>
      <c r="F242" s="103"/>
      <c r="G242" s="103"/>
      <c r="M242" s="53"/>
      <c r="N242" s="54"/>
      <c r="O242" s="54"/>
      <c r="P242" s="55"/>
      <c r="Q242" s="54"/>
      <c r="R242" s="55"/>
    </row>
    <row r="243" spans="3:18" s="44" customFormat="1">
      <c r="C243" s="45"/>
      <c r="D243" s="179"/>
      <c r="E243" s="50"/>
      <c r="F243" s="103"/>
      <c r="G243" s="103"/>
      <c r="M243" s="53"/>
      <c r="N243" s="54"/>
      <c r="O243" s="54"/>
      <c r="P243" s="55"/>
      <c r="Q243" s="54"/>
      <c r="R243" s="55"/>
    </row>
    <row r="244" spans="3:18" s="44" customFormat="1">
      <c r="C244" s="45"/>
      <c r="D244" s="179"/>
      <c r="E244" s="50"/>
      <c r="F244" s="103"/>
      <c r="G244" s="103"/>
      <c r="M244" s="53"/>
      <c r="N244" s="54"/>
      <c r="O244" s="54"/>
      <c r="P244" s="55"/>
      <c r="Q244" s="54"/>
      <c r="R244" s="55"/>
    </row>
    <row r="245" spans="3:18" s="44" customFormat="1">
      <c r="C245" s="45"/>
      <c r="D245" s="179"/>
      <c r="E245" s="50"/>
      <c r="F245" s="103"/>
      <c r="G245" s="103"/>
      <c r="M245" s="53"/>
      <c r="N245" s="54"/>
      <c r="O245" s="54"/>
      <c r="P245" s="55"/>
      <c r="Q245" s="54"/>
      <c r="R245" s="55"/>
    </row>
    <row r="246" spans="3:18" s="44" customFormat="1">
      <c r="C246" s="45"/>
      <c r="D246" s="179"/>
      <c r="E246" s="50"/>
      <c r="F246" s="103"/>
      <c r="G246" s="103"/>
      <c r="M246" s="53"/>
      <c r="N246" s="54"/>
      <c r="O246" s="54"/>
      <c r="P246" s="55"/>
      <c r="Q246" s="54"/>
      <c r="R246" s="55"/>
    </row>
    <row r="247" spans="3:18" s="44" customFormat="1">
      <c r="C247" s="45"/>
      <c r="D247" s="179"/>
      <c r="E247" s="50"/>
      <c r="F247" s="103"/>
      <c r="G247" s="103"/>
      <c r="M247" s="53"/>
      <c r="N247" s="54"/>
      <c r="O247" s="54"/>
      <c r="P247" s="55"/>
      <c r="Q247" s="54"/>
      <c r="R247" s="55"/>
    </row>
    <row r="248" spans="3:18" s="44" customFormat="1">
      <c r="C248" s="45"/>
      <c r="D248" s="179"/>
      <c r="E248" s="50"/>
      <c r="F248" s="103"/>
      <c r="G248" s="103"/>
      <c r="M248" s="53"/>
      <c r="N248" s="54"/>
      <c r="O248" s="54"/>
      <c r="P248" s="55"/>
      <c r="Q248" s="54"/>
      <c r="R248" s="55"/>
    </row>
    <row r="249" spans="3:18" s="44" customFormat="1">
      <c r="C249" s="45"/>
      <c r="D249" s="179"/>
      <c r="E249" s="50"/>
      <c r="F249" s="103"/>
      <c r="G249" s="103"/>
      <c r="M249" s="53"/>
      <c r="N249" s="54"/>
      <c r="O249" s="54"/>
      <c r="P249" s="55"/>
      <c r="Q249" s="54"/>
      <c r="R249" s="55"/>
    </row>
    <row r="250" spans="3:18" s="44" customFormat="1">
      <c r="C250" s="45"/>
      <c r="D250" s="179"/>
      <c r="E250" s="50"/>
      <c r="F250" s="103"/>
      <c r="G250" s="103"/>
      <c r="M250" s="53"/>
      <c r="N250" s="54"/>
      <c r="O250" s="54"/>
      <c r="P250" s="55"/>
      <c r="Q250" s="54"/>
      <c r="R250" s="55"/>
    </row>
    <row r="251" spans="3:18" s="44" customFormat="1">
      <c r="C251" s="45"/>
      <c r="D251" s="179"/>
      <c r="E251" s="50"/>
      <c r="F251" s="103"/>
      <c r="G251" s="103"/>
      <c r="M251" s="53"/>
      <c r="N251" s="54"/>
      <c r="O251" s="54"/>
      <c r="P251" s="55"/>
      <c r="Q251" s="54"/>
      <c r="R251" s="55"/>
    </row>
    <row r="252" spans="3:18" s="44" customFormat="1">
      <c r="C252" s="45"/>
      <c r="D252" s="179"/>
      <c r="E252" s="50"/>
      <c r="F252" s="103"/>
      <c r="G252" s="103"/>
      <c r="M252" s="53"/>
      <c r="N252" s="54"/>
      <c r="O252" s="54"/>
      <c r="P252" s="55"/>
      <c r="Q252" s="54"/>
      <c r="R252" s="55"/>
    </row>
    <row r="253" spans="3:18" s="44" customFormat="1">
      <c r="C253" s="45"/>
      <c r="D253" s="179"/>
      <c r="E253" s="50"/>
      <c r="F253" s="103"/>
      <c r="G253" s="103"/>
      <c r="M253" s="53"/>
      <c r="N253" s="54"/>
      <c r="O253" s="54"/>
      <c r="P253" s="55"/>
      <c r="Q253" s="54"/>
      <c r="R253" s="55"/>
    </row>
    <row r="254" spans="3:18" s="44" customFormat="1">
      <c r="C254" s="45"/>
      <c r="D254" s="179"/>
      <c r="E254" s="50"/>
      <c r="F254" s="103"/>
      <c r="G254" s="103"/>
      <c r="M254" s="53"/>
      <c r="N254" s="54"/>
      <c r="O254" s="54"/>
      <c r="P254" s="55"/>
      <c r="Q254" s="54"/>
      <c r="R254" s="55"/>
    </row>
    <row r="255" spans="3:18" s="44" customFormat="1">
      <c r="C255" s="45"/>
      <c r="D255" s="179"/>
      <c r="E255" s="50"/>
      <c r="F255" s="103"/>
      <c r="G255" s="103"/>
      <c r="M255" s="53"/>
      <c r="N255" s="54"/>
      <c r="O255" s="54"/>
      <c r="P255" s="55"/>
      <c r="Q255" s="54"/>
      <c r="R255" s="55"/>
    </row>
    <row r="256" spans="3:18" s="44" customFormat="1">
      <c r="C256" s="45"/>
      <c r="D256" s="179"/>
      <c r="E256" s="50"/>
      <c r="F256" s="103"/>
      <c r="G256" s="103"/>
      <c r="M256" s="53"/>
      <c r="N256" s="54"/>
      <c r="O256" s="54"/>
      <c r="P256" s="55"/>
      <c r="Q256" s="54"/>
      <c r="R256" s="55"/>
    </row>
    <row r="257" spans="3:18" s="44" customFormat="1">
      <c r="C257" s="45"/>
      <c r="D257" s="179"/>
      <c r="E257" s="50"/>
      <c r="F257" s="103"/>
      <c r="G257" s="103"/>
      <c r="M257" s="53"/>
      <c r="N257" s="54"/>
      <c r="O257" s="54"/>
      <c r="P257" s="55"/>
      <c r="Q257" s="54"/>
      <c r="R257" s="55"/>
    </row>
    <row r="258" spans="3:18" s="44" customFormat="1">
      <c r="C258" s="45"/>
      <c r="D258" s="179"/>
      <c r="E258" s="50"/>
      <c r="F258" s="103"/>
      <c r="G258" s="103"/>
      <c r="M258" s="53"/>
      <c r="N258" s="54"/>
      <c r="O258" s="54"/>
      <c r="P258" s="55"/>
      <c r="Q258" s="54"/>
      <c r="R258" s="55"/>
    </row>
    <row r="259" spans="3:18" s="44" customFormat="1">
      <c r="C259" s="45"/>
      <c r="D259" s="179"/>
      <c r="E259" s="50"/>
      <c r="F259" s="103"/>
      <c r="G259" s="103"/>
      <c r="M259" s="53"/>
      <c r="N259" s="54"/>
      <c r="O259" s="54"/>
      <c r="P259" s="55"/>
      <c r="Q259" s="54"/>
      <c r="R259" s="55"/>
    </row>
    <row r="260" spans="3:18" s="44" customFormat="1">
      <c r="C260" s="45"/>
      <c r="D260" s="179"/>
      <c r="E260" s="50"/>
      <c r="F260" s="103"/>
      <c r="G260" s="103"/>
      <c r="M260" s="53"/>
      <c r="N260" s="54"/>
      <c r="O260" s="54"/>
      <c r="P260" s="55"/>
      <c r="Q260" s="54"/>
      <c r="R260" s="55"/>
    </row>
    <row r="261" spans="3:18" s="44" customFormat="1">
      <c r="C261" s="45"/>
      <c r="D261" s="179"/>
      <c r="E261" s="50"/>
      <c r="F261" s="103"/>
      <c r="G261" s="103"/>
      <c r="M261" s="53"/>
      <c r="N261" s="54"/>
      <c r="O261" s="54"/>
      <c r="P261" s="55"/>
      <c r="Q261" s="54"/>
      <c r="R261" s="55"/>
    </row>
    <row r="262" spans="3:18" s="44" customFormat="1">
      <c r="C262" s="45"/>
      <c r="D262" s="179"/>
      <c r="E262" s="50"/>
      <c r="F262" s="103"/>
      <c r="G262" s="103"/>
      <c r="M262" s="53"/>
      <c r="N262" s="54"/>
      <c r="O262" s="54"/>
      <c r="P262" s="55"/>
      <c r="Q262" s="54"/>
      <c r="R262" s="55"/>
    </row>
    <row r="263" spans="3:18" s="44" customFormat="1">
      <c r="C263" s="45"/>
      <c r="D263" s="179"/>
      <c r="E263" s="50"/>
      <c r="F263" s="103"/>
      <c r="G263" s="103"/>
      <c r="M263" s="53"/>
      <c r="N263" s="54"/>
      <c r="O263" s="54"/>
      <c r="P263" s="55"/>
      <c r="Q263" s="54"/>
      <c r="R263" s="55"/>
    </row>
    <row r="264" spans="3:18" s="44" customFormat="1">
      <c r="C264" s="45"/>
      <c r="D264" s="179"/>
      <c r="E264" s="50"/>
      <c r="F264" s="103"/>
      <c r="G264" s="103"/>
      <c r="M264" s="53"/>
      <c r="N264" s="54"/>
      <c r="O264" s="54"/>
      <c r="P264" s="55"/>
      <c r="Q264" s="54"/>
      <c r="R264" s="55"/>
    </row>
    <row r="265" spans="3:18" s="44" customFormat="1">
      <c r="C265" s="45"/>
      <c r="D265" s="179"/>
      <c r="E265" s="50"/>
      <c r="F265" s="103"/>
      <c r="G265" s="103"/>
      <c r="M265" s="53"/>
      <c r="N265" s="54"/>
      <c r="O265" s="54"/>
      <c r="P265" s="55"/>
      <c r="Q265" s="54"/>
      <c r="R265" s="55"/>
    </row>
    <row r="266" spans="3:18" s="44" customFormat="1">
      <c r="C266" s="45"/>
      <c r="D266" s="179"/>
      <c r="E266" s="50"/>
      <c r="F266" s="103"/>
      <c r="G266" s="103"/>
      <c r="M266" s="53"/>
      <c r="N266" s="54"/>
      <c r="O266" s="54"/>
      <c r="P266" s="55"/>
      <c r="Q266" s="54"/>
      <c r="R266" s="55"/>
    </row>
    <row r="267" spans="3:18" s="44" customFormat="1">
      <c r="C267" s="45"/>
      <c r="D267" s="179"/>
      <c r="E267" s="50"/>
      <c r="F267" s="103"/>
      <c r="G267" s="103"/>
      <c r="M267" s="53"/>
      <c r="N267" s="54"/>
      <c r="O267" s="54"/>
      <c r="P267" s="55"/>
      <c r="Q267" s="54"/>
      <c r="R267" s="55"/>
    </row>
    <row r="268" spans="3:18" s="44" customFormat="1">
      <c r="C268" s="45"/>
      <c r="D268" s="179"/>
      <c r="E268" s="50"/>
      <c r="F268" s="103"/>
      <c r="G268" s="103"/>
      <c r="M268" s="53"/>
      <c r="N268" s="54"/>
      <c r="O268" s="54"/>
      <c r="P268" s="55"/>
      <c r="Q268" s="54"/>
      <c r="R268" s="55"/>
    </row>
  </sheetData>
  <mergeCells count="7">
    <mergeCell ref="D8:E8"/>
    <mergeCell ref="B15:C15"/>
    <mergeCell ref="B56:C56"/>
    <mergeCell ref="B60:C60"/>
    <mergeCell ref="D9:E9"/>
    <mergeCell ref="D10:E10"/>
    <mergeCell ref="D11:E11"/>
  </mergeCells>
  <conditionalFormatting sqref="E158:E163 E194 E184 E150 E200:E201 E136:E137 E144 E154:E155 E121:E125 E132:E133 E107 E112:E116 E17:E19 E22:E26 E38:E40 E44 E79:E80 E83 E88:E90 E95:E100 E103:E104 E204:E206 E214 E31:E34 E49:E55 E192 E147 E57:E59 E61:E66 E177 E187 E189 E71:E76 E221">
    <cfRule type="cellIs" dxfId="23" priority="177" stopIfTrue="1" operator="lessThan">
      <formula>1</formula>
    </cfRule>
    <cfRule type="cellIs" dxfId="22" priority="178" stopIfTrue="1" operator="greaterThan">
      <formula>7</formula>
    </cfRule>
  </conditionalFormatting>
  <conditionalFormatting sqref="E16:E19">
    <cfRule type="cellIs" dxfId="21" priority="21" stopIfTrue="1" operator="lessThan">
      <formula>1</formula>
    </cfRule>
    <cfRule type="cellIs" dxfId="20" priority="22" stopIfTrue="1" operator="greaterThan">
      <formula>7</formula>
    </cfRule>
  </conditionalFormatting>
  <conditionalFormatting sqref="E37:E40">
    <cfRule type="cellIs" dxfId="19" priority="19" stopIfTrue="1" operator="lessThan">
      <formula>1</formula>
    </cfRule>
    <cfRule type="cellIs" dxfId="18" priority="20" stopIfTrue="1" operator="greaterThan">
      <formula>7</formula>
    </cfRule>
  </conditionalFormatting>
  <conditionalFormatting sqref="E43:E44">
    <cfRule type="cellIs" dxfId="17" priority="17" stopIfTrue="1" operator="lessThan">
      <formula>1</formula>
    </cfRule>
    <cfRule type="cellIs" dxfId="16" priority="18" stopIfTrue="1" operator="greaterThan">
      <formula>7</formula>
    </cfRule>
  </conditionalFormatting>
  <conditionalFormatting sqref="E43:E44">
    <cfRule type="cellIs" dxfId="15" priority="15" stopIfTrue="1" operator="lessThan">
      <formula>1</formula>
    </cfRule>
    <cfRule type="cellIs" dxfId="14" priority="16" stopIfTrue="1" operator="greaterThan">
      <formula>7</formula>
    </cfRule>
  </conditionalFormatting>
  <conditionalFormatting sqref="E168">
    <cfRule type="cellIs" dxfId="13" priority="13" stopIfTrue="1" operator="lessThan">
      <formula>1</formula>
    </cfRule>
    <cfRule type="cellIs" dxfId="12" priority="14" stopIfTrue="1" operator="greaterThan">
      <formula>7</formula>
    </cfRule>
  </conditionalFormatting>
  <conditionalFormatting sqref="E175">
    <cfRule type="cellIs" dxfId="11" priority="11" stopIfTrue="1" operator="lessThan">
      <formula>1</formula>
    </cfRule>
    <cfRule type="cellIs" dxfId="10" priority="12" stopIfTrue="1" operator="greaterThan">
      <formula>7</formula>
    </cfRule>
  </conditionalFormatting>
  <conditionalFormatting sqref="E176">
    <cfRule type="cellIs" dxfId="9" priority="9" stopIfTrue="1" operator="lessThan">
      <formula>1</formula>
    </cfRule>
    <cfRule type="cellIs" dxfId="8" priority="10" stopIfTrue="1" operator="greaterThan">
      <formula>7</formula>
    </cfRule>
  </conditionalFormatting>
  <conditionalFormatting sqref="E199">
    <cfRule type="cellIs" dxfId="7" priority="7" stopIfTrue="1" operator="lessThan">
      <formula>1</formula>
    </cfRule>
    <cfRule type="cellIs" dxfId="6" priority="8" stopIfTrue="1" operator="greaterThan">
      <formula>7</formula>
    </cfRule>
  </conditionalFormatting>
  <conditionalFormatting sqref="E211">
    <cfRule type="cellIs" dxfId="5" priority="5" stopIfTrue="1" operator="lessThan">
      <formula>1</formula>
    </cfRule>
    <cfRule type="cellIs" dxfId="4" priority="6" stopIfTrue="1" operator="greaterThan">
      <formula>7</formula>
    </cfRule>
  </conditionalFormatting>
  <conditionalFormatting sqref="E222">
    <cfRule type="cellIs" dxfId="3" priority="3" stopIfTrue="1" operator="lessThan">
      <formula>1</formula>
    </cfRule>
    <cfRule type="cellIs" dxfId="2" priority="4" stopIfTrue="1" operator="greaterThan">
      <formula>7</formula>
    </cfRule>
  </conditionalFormatting>
  <conditionalFormatting sqref="E234">
    <cfRule type="cellIs" dxfId="1" priority="1" stopIfTrue="1" operator="lessThan">
      <formula>1</formula>
    </cfRule>
    <cfRule type="cellIs" dxfId="0" priority="2" stopIfTrue="1" operator="greaterThan">
      <formula>7</formula>
    </cfRule>
  </conditionalFormatting>
  <pageMargins left="0.39370078740157483" right="0.2" top="0.35433070866141736" bottom="0.31496062992125984" header="0.11811023622047245" footer="0.11811023622047245"/>
  <pageSetup paperSize="9" scale="62" orientation="landscape" horizontalDpi="4294967294" r:id="rId1"/>
  <headerFooter scaleWithDoc="0"/>
  <colBreaks count="1" manualBreakCount="1">
    <brk id="11" max="236" man="1"/>
  </colBreaks>
</worksheet>
</file>

<file path=xl/worksheets/sheet3.xml><?xml version="1.0" encoding="utf-8"?>
<worksheet xmlns="http://schemas.openxmlformats.org/spreadsheetml/2006/main" xmlns:r="http://schemas.openxmlformats.org/officeDocument/2006/relationships">
  <sheetPr codeName="Sheet2"/>
  <dimension ref="A1:I26"/>
  <sheetViews>
    <sheetView zoomScale="80" zoomScaleNormal="80" zoomScaleSheetLayoutView="90" workbookViewId="0">
      <selection activeCell="C3" sqref="C3"/>
    </sheetView>
  </sheetViews>
  <sheetFormatPr defaultRowHeight="15"/>
  <cols>
    <col min="1" max="1" width="3.85546875" customWidth="1"/>
    <col min="2" max="2" width="36" customWidth="1"/>
    <col min="3" max="3" width="12.28515625" style="1" customWidth="1"/>
    <col min="4" max="4" width="18.140625" customWidth="1"/>
    <col min="5" max="5" width="30.42578125" customWidth="1"/>
    <col min="6" max="6" width="31.42578125" customWidth="1"/>
    <col min="7" max="7" width="30.42578125" customWidth="1"/>
    <col min="8" max="8" width="26" customWidth="1"/>
    <col min="9" max="9" width="26.5703125" customWidth="1"/>
  </cols>
  <sheetData>
    <row r="1" spans="2:9" ht="18.75">
      <c r="B1" s="114" t="s">
        <v>48</v>
      </c>
      <c r="C1" s="116" t="str">
        <f>+'PROFIL DIRI'!D6</f>
        <v>S1- Administrasi Negara</v>
      </c>
      <c r="D1" s="117"/>
      <c r="E1">
        <f>+'Nilai &amp; Analisis per Indikator'!D10:E10</f>
        <v>0</v>
      </c>
    </row>
    <row r="2" spans="2:9" ht="18.75">
      <c r="B2" s="114" t="s">
        <v>15</v>
      </c>
      <c r="C2" s="111">
        <v>2013</v>
      </c>
      <c r="D2" s="117"/>
    </row>
    <row r="3" spans="2:9">
      <c r="B3" s="61"/>
      <c r="C3" s="115"/>
      <c r="D3" s="61"/>
    </row>
    <row r="4" spans="2:9" ht="47.25">
      <c r="B4" s="112" t="s">
        <v>0</v>
      </c>
      <c r="C4" s="113" t="s">
        <v>80</v>
      </c>
      <c r="D4" s="112" t="s">
        <v>5</v>
      </c>
      <c r="E4" s="32" t="s">
        <v>22</v>
      </c>
      <c r="F4" s="33" t="s">
        <v>32</v>
      </c>
      <c r="G4" s="32" t="s">
        <v>23</v>
      </c>
      <c r="H4" s="32" t="s">
        <v>24</v>
      </c>
      <c r="I4" s="32" t="s">
        <v>25</v>
      </c>
    </row>
    <row r="5" spans="2:9" ht="48" customHeight="1">
      <c r="B5" s="40" t="str">
        <f>+'Nilai &amp; Analisis per Indikator'!A14</f>
        <v>Standar 1: Identitas</v>
      </c>
      <c r="C5" s="41">
        <f>+'Nilai &amp; Analisis per Indikator'!E27</f>
        <v>3.7777777777777777</v>
      </c>
      <c r="D5" s="105" t="str">
        <f>IF(C5&gt;=3.75,"Sangat baik",IF(C5&gt;=3,"Baik",IF(C5&gt;=2,"Perlu ditingkatkan",IF(C5&gt;=1,"Perbaikan",IF(C5&gt;=0,"Perbaikan mayor")))))</f>
        <v>Sangat baik</v>
      </c>
      <c r="E5" s="170"/>
      <c r="F5" s="171"/>
      <c r="G5" s="170"/>
      <c r="H5" s="170"/>
      <c r="I5" s="170"/>
    </row>
    <row r="6" spans="2:9" ht="48" customHeight="1">
      <c r="B6" s="40" t="str">
        <f>+'Nilai &amp; Analisis per Indikator'!A29</f>
        <v>Standar 2: Standar Kurikulum</v>
      </c>
      <c r="C6" s="41">
        <f>+'Nilai &amp; Analisis per Indikator'!E45</f>
        <v>3.3</v>
      </c>
      <c r="D6" s="105" t="str">
        <f t="shared" ref="D6:D22" si="0">IF(C6&gt;=3.75,"Sangat baik",IF(C6&gt;=3,"Baik",IF(C6&gt;=2,"Perlu ditingkatkan",IF(C6&gt;=1,"Perbaikan",IF(C6&gt;=0,"Perbaikan mayor")))))</f>
        <v>Baik</v>
      </c>
      <c r="E6" s="170"/>
      <c r="F6" s="171"/>
      <c r="G6" s="170"/>
      <c r="H6" s="170"/>
      <c r="I6" s="170"/>
    </row>
    <row r="7" spans="2:9" ht="48" customHeight="1">
      <c r="B7" s="40" t="str">
        <f>+'Nilai &amp; Analisis per Indikator'!A47</f>
        <v>Standar 3: Standar Proses</v>
      </c>
      <c r="C7" s="41">
        <f>+'Nilai &amp; Analisis per Indikator'!E67</f>
        <v>3.1875</v>
      </c>
      <c r="D7" s="105" t="str">
        <f t="shared" si="0"/>
        <v>Baik</v>
      </c>
      <c r="E7" s="170"/>
      <c r="F7" s="171"/>
      <c r="G7" s="170"/>
      <c r="H7" s="170"/>
      <c r="I7" s="170"/>
    </row>
    <row r="8" spans="2:9" ht="48" customHeight="1">
      <c r="B8" s="40" t="str">
        <f>+'Nilai &amp; Analisis per Indikator'!A69</f>
        <v>Standar 4: Evaluasi</v>
      </c>
      <c r="C8" s="41">
        <f>+'Nilai &amp; Analisis per Indikator'!E84</f>
        <v>3.4444444444444446</v>
      </c>
      <c r="D8" s="105" t="str">
        <f t="shared" si="0"/>
        <v>Baik</v>
      </c>
      <c r="E8" s="170"/>
      <c r="F8" s="171"/>
      <c r="G8" s="170"/>
      <c r="H8" s="170"/>
      <c r="I8" s="170"/>
    </row>
    <row r="9" spans="2:9" ht="48" customHeight="1">
      <c r="B9" s="40" t="str">
        <f>+'Nilai &amp; Analisis per Indikator'!A86</f>
        <v>Standar 5: Suasana Akademik</v>
      </c>
      <c r="C9" s="41">
        <f>+'Nilai &amp; Analisis per Indikator'!E91</f>
        <v>4</v>
      </c>
      <c r="D9" s="105" t="str">
        <f t="shared" si="0"/>
        <v>Sangat baik</v>
      </c>
      <c r="E9" s="170"/>
      <c r="F9" s="171"/>
      <c r="G9" s="170"/>
      <c r="H9" s="170"/>
      <c r="I9" s="170"/>
    </row>
    <row r="10" spans="2:9" ht="48" customHeight="1">
      <c r="B10" s="40" t="str">
        <f>+'Nilai &amp; Analisis per Indikator'!A93</f>
        <v>Standar 6: Kemahasiswaan</v>
      </c>
      <c r="C10" s="41">
        <f>+'Nilai &amp; Analisis per Indikator'!E108</f>
        <v>3.4444444444444446</v>
      </c>
      <c r="D10" s="105" t="str">
        <f t="shared" si="0"/>
        <v>Baik</v>
      </c>
      <c r="E10" s="170"/>
      <c r="F10" s="171"/>
      <c r="G10" s="170"/>
      <c r="H10" s="170"/>
      <c r="I10" s="170"/>
    </row>
    <row r="11" spans="2:9" ht="48" customHeight="1">
      <c r="B11" s="40" t="str">
        <f>+'Nilai &amp; Analisis per Indikator'!A110</f>
        <v xml:space="preserve">Standar 7: Lulusan </v>
      </c>
      <c r="C11" s="41">
        <f>+'Nilai &amp; Analisis per Indikator'!E125</f>
        <v>2.8888888888888888</v>
      </c>
      <c r="D11" s="105" t="str">
        <f t="shared" si="0"/>
        <v>Perlu ditingkatkan</v>
      </c>
      <c r="E11" s="170"/>
      <c r="F11" s="171"/>
      <c r="G11" s="170"/>
      <c r="H11" s="170"/>
      <c r="I11" s="170"/>
    </row>
    <row r="12" spans="2:9" ht="48" customHeight="1">
      <c r="B12" s="40" t="str">
        <f>+'Nilai &amp; Analisis per Indikator'!A127</f>
        <v>Standar 8: Sumber Daya Manusia</v>
      </c>
      <c r="C12" s="41">
        <f>+'Nilai &amp; Analisis per Indikator'!E150</f>
        <v>2.3333333333333335</v>
      </c>
      <c r="D12" s="105" t="str">
        <f t="shared" si="0"/>
        <v>Perlu ditingkatkan</v>
      </c>
      <c r="E12" s="170"/>
      <c r="F12" s="170"/>
      <c r="G12" s="170"/>
      <c r="H12" s="170"/>
      <c r="I12" s="170"/>
    </row>
    <row r="13" spans="2:9" ht="48" customHeight="1">
      <c r="B13" s="40" t="str">
        <f>+'Nilai &amp; Analisis per Indikator'!A152</f>
        <v xml:space="preserve">Standar 9: Sarana dan Prasarana </v>
      </c>
      <c r="C13" s="41">
        <f>+'Nilai &amp; Analisis per Indikator'!E164</f>
        <v>3</v>
      </c>
      <c r="D13" s="105" t="str">
        <f t="shared" si="0"/>
        <v>Baik</v>
      </c>
      <c r="E13" s="170"/>
      <c r="F13" s="170"/>
      <c r="G13" s="170"/>
      <c r="H13" s="170"/>
      <c r="I13" s="170"/>
    </row>
    <row r="14" spans="2:9" ht="48" customHeight="1">
      <c r="B14" s="167" t="s">
        <v>119</v>
      </c>
      <c r="C14" s="41">
        <f>+'Nilai &amp; Analisis per Indikator'!E171</f>
        <v>4</v>
      </c>
      <c r="D14" s="105" t="str">
        <f t="shared" si="0"/>
        <v>Sangat baik</v>
      </c>
      <c r="E14" s="170"/>
      <c r="F14" s="170"/>
      <c r="G14" s="170"/>
      <c r="H14" s="170"/>
      <c r="I14" s="170"/>
    </row>
    <row r="15" spans="2:9" ht="48" customHeight="1">
      <c r="B15" s="40" t="str">
        <f>+'Nilai &amp; Analisis per Indikator'!A173</f>
        <v xml:space="preserve">Standar 11: Pembiayaan </v>
      </c>
      <c r="C15" s="41">
        <f>+'Nilai &amp; Analisis per Indikator'!E180</f>
        <v>3</v>
      </c>
      <c r="D15" s="105" t="str">
        <f t="shared" si="0"/>
        <v>Baik</v>
      </c>
      <c r="E15" s="170"/>
      <c r="F15" s="170"/>
      <c r="G15" s="170"/>
      <c r="H15" s="170"/>
      <c r="I15" s="170"/>
    </row>
    <row r="16" spans="2:9" ht="48" customHeight="1">
      <c r="B16" s="40" t="str">
        <f>+'Nilai &amp; Analisis per Indikator'!A182</f>
        <v>Standar 12. Pengelolaan</v>
      </c>
      <c r="C16" s="41">
        <f>+'Nilai &amp; Analisis per Indikator'!E195</f>
        <v>4</v>
      </c>
      <c r="D16" s="105" t="str">
        <f t="shared" si="0"/>
        <v>Sangat baik</v>
      </c>
      <c r="E16" s="170"/>
      <c r="F16" s="170"/>
      <c r="G16" s="170"/>
      <c r="H16" s="170"/>
      <c r="I16" s="170"/>
    </row>
    <row r="17" spans="1:9" ht="48" customHeight="1">
      <c r="B17" s="40" t="str">
        <f>+'Nilai &amp; Analisis per Indikator'!A197</f>
        <v>Standar 13: Penelitian</v>
      </c>
      <c r="C17" s="41">
        <f>+'Nilai &amp; Analisis per Indikator'!E207</f>
        <v>3</v>
      </c>
      <c r="D17" s="105" t="str">
        <f t="shared" si="0"/>
        <v>Baik</v>
      </c>
      <c r="E17" s="170"/>
      <c r="F17" s="170"/>
      <c r="G17" s="170"/>
      <c r="H17" s="170"/>
      <c r="I17" s="170"/>
    </row>
    <row r="18" spans="1:9" ht="48" customHeight="1">
      <c r="B18" s="40" t="str">
        <f>+'Nilai &amp; Analisis per Indikator'!A209</f>
        <v>Standar 14: Pengabdian Kepada Masyarakat</v>
      </c>
      <c r="C18" s="41">
        <f>+'Nilai &amp; Analisis per Indikator'!E215</f>
        <v>3</v>
      </c>
      <c r="D18" s="105" t="str">
        <f t="shared" si="0"/>
        <v>Baik</v>
      </c>
      <c r="E18" s="170"/>
      <c r="F18" s="170"/>
      <c r="G18" s="170"/>
      <c r="H18" s="170"/>
      <c r="I18" s="170"/>
    </row>
    <row r="19" spans="1:9" ht="48" customHeight="1">
      <c r="B19" s="40" t="str">
        <f>+'Nilai &amp; Analisis per Indikator'!A217</f>
        <v xml:space="preserve">Standar 15: Kerjasama </v>
      </c>
      <c r="C19" s="41">
        <f>+'Nilai &amp; Analisis per Indikator'!E223</f>
        <v>2</v>
      </c>
      <c r="D19" s="105" t="str">
        <f t="shared" si="0"/>
        <v>Perlu ditingkatkan</v>
      </c>
      <c r="E19" s="170"/>
      <c r="F19" s="170"/>
      <c r="G19" s="170"/>
      <c r="H19" s="170"/>
      <c r="I19" s="170"/>
    </row>
    <row r="20" spans="1:9" ht="48" customHeight="1">
      <c r="B20" s="177" t="s">
        <v>141</v>
      </c>
      <c r="C20" s="176" t="s">
        <v>248</v>
      </c>
      <c r="D20" s="178" t="s">
        <v>247</v>
      </c>
      <c r="E20" s="170"/>
      <c r="F20" s="170"/>
      <c r="G20" s="170"/>
      <c r="H20" s="170"/>
      <c r="I20" s="170"/>
    </row>
    <row r="21" spans="1:9" ht="48" customHeight="1">
      <c r="B21" s="168" t="s">
        <v>246</v>
      </c>
      <c r="C21" s="41">
        <f>+'Nilai &amp; Analisis per Indikator'!E235</f>
        <v>3</v>
      </c>
      <c r="D21" s="105" t="str">
        <f t="shared" si="0"/>
        <v>Baik</v>
      </c>
      <c r="E21" s="170"/>
      <c r="F21" s="170"/>
      <c r="G21" s="170"/>
      <c r="H21" s="170"/>
      <c r="I21" s="170"/>
    </row>
    <row r="22" spans="1:9" ht="33.75" customHeight="1">
      <c r="B22" s="125" t="s">
        <v>1</v>
      </c>
      <c r="C22" s="174">
        <f>AVERAGE(C5:C21)</f>
        <v>3.2110243055555556</v>
      </c>
      <c r="D22" s="105" t="str">
        <f t="shared" si="0"/>
        <v>Baik</v>
      </c>
      <c r="E22" s="170"/>
      <c r="F22" s="170"/>
      <c r="G22" s="170"/>
      <c r="H22" s="170"/>
      <c r="I22" s="170"/>
    </row>
    <row r="23" spans="1:9" ht="33.75" customHeight="1">
      <c r="B23" s="125" t="s">
        <v>82</v>
      </c>
      <c r="C23" s="175">
        <f>+'Nilai &amp; Analisis per Indikator'!E237</f>
        <v>320</v>
      </c>
      <c r="D23" s="105"/>
      <c r="E23" s="130" t="s">
        <v>83</v>
      </c>
      <c r="F23" s="131"/>
      <c r="G23" s="30"/>
      <c r="H23" s="30"/>
      <c r="I23" s="30"/>
    </row>
    <row r="24" spans="1:9">
      <c r="B24" s="7"/>
      <c r="C24" s="8"/>
      <c r="D24" s="9"/>
    </row>
    <row r="25" spans="1:9" ht="18.75">
      <c r="A25" s="34" t="s">
        <v>31</v>
      </c>
      <c r="B25" s="35" t="s">
        <v>26</v>
      </c>
      <c r="C25" s="206" t="s">
        <v>27</v>
      </c>
      <c r="D25" s="206"/>
      <c r="E25" s="206"/>
      <c r="F25" s="206" t="s">
        <v>28</v>
      </c>
      <c r="G25" s="206"/>
    </row>
    <row r="26" spans="1:9" ht="120" customHeight="1">
      <c r="A26" s="43">
        <v>1</v>
      </c>
      <c r="B26" s="42" t="s">
        <v>29</v>
      </c>
      <c r="C26" s="207"/>
      <c r="D26" s="207"/>
      <c r="E26" s="207"/>
      <c r="F26" s="208"/>
      <c r="G26" s="208"/>
    </row>
  </sheetData>
  <mergeCells count="4">
    <mergeCell ref="F25:G25"/>
    <mergeCell ref="C25:E25"/>
    <mergeCell ref="C26:E26"/>
    <mergeCell ref="F26:G26"/>
  </mergeCells>
  <printOptions horizontalCentered="1"/>
  <pageMargins left="0.39370078740157483" right="0.31496062992125984" top="0.35433070866141736" bottom="0.15748031496062992" header="0" footer="0"/>
  <pageSetup scale="60" orientation="landscape" r:id="rId1"/>
  <headerFooter scaleWithDoc="0"/>
</worksheet>
</file>

<file path=xl/worksheets/sheet4.xml><?xml version="1.0" encoding="utf-8"?>
<worksheet xmlns="http://schemas.openxmlformats.org/spreadsheetml/2006/main" xmlns:r="http://schemas.openxmlformats.org/officeDocument/2006/relationships">
  <sheetPr codeName="Sheet4"/>
  <dimension ref="A1:A12"/>
  <sheetViews>
    <sheetView workbookViewId="0">
      <selection activeCell="D16" sqref="D16"/>
    </sheetView>
  </sheetViews>
  <sheetFormatPr defaultRowHeight="15"/>
  <sheetData>
    <row r="1" spans="1:1" ht="21">
      <c r="A1" s="12" t="s">
        <v>2</v>
      </c>
    </row>
    <row r="2" spans="1:1" ht="21">
      <c r="A2" s="13" t="s">
        <v>8</v>
      </c>
    </row>
    <row r="3" spans="1:1" ht="21">
      <c r="A3" s="13" t="s">
        <v>7</v>
      </c>
    </row>
    <row r="7" spans="1:1" ht="21">
      <c r="A7" s="13" t="s">
        <v>2</v>
      </c>
    </row>
    <row r="8" spans="1:1" ht="21">
      <c r="A8" s="13" t="s">
        <v>9</v>
      </c>
    </row>
    <row r="10" spans="1:1">
      <c r="A10" t="s">
        <v>10</v>
      </c>
    </row>
    <row r="11" spans="1:1">
      <c r="A11" t="s">
        <v>11</v>
      </c>
    </row>
    <row r="12" spans="1:1">
      <c r="A12" t="s">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E33"/>
  <sheetViews>
    <sheetView tabSelected="1" topLeftCell="A49" zoomScale="112" zoomScaleNormal="112" workbookViewId="0">
      <selection activeCell="I4" sqref="I4"/>
    </sheetView>
  </sheetViews>
  <sheetFormatPr defaultRowHeight="15"/>
  <cols>
    <col min="1" max="1" width="1.42578125" customWidth="1"/>
    <col min="2" max="2" width="44.140625" customWidth="1"/>
    <col min="4" max="4" width="5.85546875" customWidth="1"/>
  </cols>
  <sheetData>
    <row r="1" spans="2:5" s="12" customFormat="1" ht="21">
      <c r="B1" s="209" t="s">
        <v>321</v>
      </c>
      <c r="C1" s="209"/>
      <c r="D1" s="189" t="s">
        <v>18</v>
      </c>
      <c r="E1" s="190" t="s">
        <v>314</v>
      </c>
    </row>
    <row r="3" spans="2:5">
      <c r="C3" s="1"/>
    </row>
    <row r="4" spans="2:5">
      <c r="C4" s="1"/>
    </row>
    <row r="5" spans="2:5" ht="31.5">
      <c r="B5" s="11" t="s">
        <v>0</v>
      </c>
      <c r="C5" s="29" t="s">
        <v>6</v>
      </c>
    </row>
    <row r="6" spans="2:5" ht="15.75">
      <c r="B6" s="2" t="str">
        <f>+'REKAP &amp; Analisis per Standar'!B5</f>
        <v>Standar 1: Identitas</v>
      </c>
      <c r="C6" s="10">
        <f>+'REKAP &amp; Analisis per Standar'!C5</f>
        <v>3.7777777777777777</v>
      </c>
    </row>
    <row r="7" spans="2:5" ht="15.75">
      <c r="B7" s="2" t="str">
        <f>+'REKAP &amp; Analisis per Standar'!B6</f>
        <v>Standar 2: Standar Kurikulum</v>
      </c>
      <c r="C7" s="10">
        <f>+'REKAP &amp; Analisis per Standar'!C6</f>
        <v>3.3</v>
      </c>
    </row>
    <row r="8" spans="2:5" ht="15.75">
      <c r="B8" s="2" t="str">
        <f>+'REKAP &amp; Analisis per Standar'!B7</f>
        <v>Standar 3: Standar Proses</v>
      </c>
      <c r="C8" s="10">
        <f>+'REKAP &amp; Analisis per Standar'!C7</f>
        <v>3.1875</v>
      </c>
    </row>
    <row r="9" spans="2:5" ht="15.75">
      <c r="B9" s="2" t="str">
        <f>+'REKAP &amp; Analisis per Standar'!B8</f>
        <v>Standar 4: Evaluasi</v>
      </c>
      <c r="C9" s="10">
        <f>+'REKAP &amp; Analisis per Standar'!C8</f>
        <v>3.4444444444444446</v>
      </c>
    </row>
    <row r="10" spans="2:5" ht="15.75">
      <c r="B10" s="2" t="str">
        <f>+'REKAP &amp; Analisis per Standar'!B9</f>
        <v>Standar 5: Suasana Akademik</v>
      </c>
      <c r="C10" s="10">
        <f>+'REKAP &amp; Analisis per Standar'!C9</f>
        <v>4</v>
      </c>
    </row>
    <row r="11" spans="2:5" ht="15.75">
      <c r="B11" s="2" t="str">
        <f>+'REKAP &amp; Analisis per Standar'!B10</f>
        <v>Standar 6: Kemahasiswaan</v>
      </c>
      <c r="C11" s="10">
        <f>+'REKAP &amp; Analisis per Standar'!C10</f>
        <v>3.4444444444444446</v>
      </c>
    </row>
    <row r="12" spans="2:5" ht="15.75">
      <c r="B12" s="2" t="str">
        <f>+'REKAP &amp; Analisis per Standar'!B11</f>
        <v xml:space="preserve">Standar 7: Lulusan </v>
      </c>
      <c r="C12" s="10">
        <f>+'REKAP &amp; Analisis per Standar'!C11</f>
        <v>2.8888888888888888</v>
      </c>
    </row>
    <row r="13" spans="2:5" ht="15.75">
      <c r="B13" s="2" t="str">
        <f>+'REKAP &amp; Analisis per Standar'!B12</f>
        <v>Standar 8: Sumber Daya Manusia</v>
      </c>
      <c r="C13" s="10">
        <f>+'REKAP &amp; Analisis per Standar'!C12</f>
        <v>2.3333333333333335</v>
      </c>
    </row>
    <row r="14" spans="2:5" ht="15.75">
      <c r="B14" s="2" t="str">
        <f>+'REKAP &amp; Analisis per Standar'!B13</f>
        <v xml:space="preserve">Standar 9: Sarana dan Prasarana </v>
      </c>
      <c r="C14" s="10">
        <f>+'REKAP &amp; Analisis per Standar'!C13</f>
        <v>3</v>
      </c>
    </row>
    <row r="15" spans="2:5" ht="15.75" customHeight="1">
      <c r="B15" s="167" t="s">
        <v>119</v>
      </c>
      <c r="C15" s="10">
        <f>+'REKAP &amp; Analisis per Standar'!C14</f>
        <v>4</v>
      </c>
    </row>
    <row r="16" spans="2:5" ht="15.75">
      <c r="B16" s="2" t="str">
        <f>+'REKAP &amp; Analisis per Standar'!B15</f>
        <v xml:space="preserve">Standar 11: Pembiayaan </v>
      </c>
      <c r="C16" s="10">
        <f>+'REKAP &amp; Analisis per Standar'!C15</f>
        <v>3</v>
      </c>
    </row>
    <row r="17" spans="2:3" s="119" customFormat="1" ht="15.75">
      <c r="B17" s="118" t="str">
        <f>+'REKAP &amp; Analisis per Standar'!B16</f>
        <v>Standar 12. Pengelolaan</v>
      </c>
      <c r="C17" s="10">
        <f>+'REKAP &amp; Analisis per Standar'!C16</f>
        <v>4</v>
      </c>
    </row>
    <row r="18" spans="2:3" s="119" customFormat="1" ht="15.75">
      <c r="B18" s="118" t="str">
        <f>+'REKAP &amp; Analisis per Standar'!B17</f>
        <v>Standar 13: Penelitian</v>
      </c>
      <c r="C18" s="10">
        <f>+'REKAP &amp; Analisis per Standar'!C17</f>
        <v>3</v>
      </c>
    </row>
    <row r="19" spans="2:3" s="119" customFormat="1" ht="15.75">
      <c r="B19" s="118" t="str">
        <f>+'REKAP &amp; Analisis per Standar'!B18</f>
        <v>Standar 14: Pengabdian Kepada Masyarakat</v>
      </c>
      <c r="C19" s="10">
        <f>+'REKAP &amp; Analisis per Standar'!C18</f>
        <v>3</v>
      </c>
    </row>
    <row r="20" spans="2:3" s="119" customFormat="1" ht="15.75">
      <c r="B20" s="118" t="str">
        <f>+'REKAP &amp; Analisis per Standar'!B19</f>
        <v xml:space="preserve">Standar 15: Kerjasama </v>
      </c>
      <c r="C20" s="10">
        <f>+'REKAP &amp; Analisis per Standar'!C19</f>
        <v>2</v>
      </c>
    </row>
    <row r="21" spans="2:3" s="119" customFormat="1" ht="35.25" customHeight="1">
      <c r="B21" s="168" t="s">
        <v>249</v>
      </c>
      <c r="C21" s="10">
        <f>+'REKAP &amp; Analisis per Standar'!C21</f>
        <v>3</v>
      </c>
    </row>
    <row r="22" spans="2:3" s="128" customFormat="1" ht="18.75">
      <c r="B22" s="126" t="s">
        <v>1</v>
      </c>
      <c r="C22" s="127">
        <f>AVERAGE(C6:C21)</f>
        <v>3.2110243055555556</v>
      </c>
    </row>
    <row r="23" spans="2:3" s="128" customFormat="1" ht="18.75">
      <c r="B23" s="126" t="s">
        <v>84</v>
      </c>
      <c r="C23" s="129">
        <f>+'REKAP &amp; Analisis per Standar'!C23</f>
        <v>320</v>
      </c>
    </row>
    <row r="24" spans="2:3" s="120" customFormat="1">
      <c r="C24" s="121"/>
    </row>
    <row r="25" spans="2:3" s="120" customFormat="1">
      <c r="B25" s="122"/>
      <c r="C25" s="122"/>
    </row>
    <row r="26" spans="2:3" s="120" customFormat="1">
      <c r="B26" s="122"/>
      <c r="C26" s="122"/>
    </row>
    <row r="27" spans="2:3" s="119" customFormat="1">
      <c r="B27" s="123"/>
      <c r="C27" s="123"/>
    </row>
    <row r="28" spans="2:3" s="119" customFormat="1">
      <c r="B28" s="123"/>
      <c r="C28" s="123"/>
    </row>
    <row r="29" spans="2:3" s="119" customFormat="1"/>
    <row r="30" spans="2:3" s="119" customFormat="1"/>
    <row r="31" spans="2:3" s="119" customFormat="1"/>
    <row r="32" spans="2:3" s="119" customFormat="1"/>
    <row r="33" s="119" customFormat="1"/>
  </sheetData>
  <mergeCells count="1">
    <mergeCell ref="B1:C1"/>
  </mergeCells>
  <pageMargins left="0.52" right="0.7" top="0.75" bottom="0.75" header="0.3" footer="0.3"/>
  <pageSetup paperSize="9" orientation="landscape" horizontalDpi="4294967294" r:id="rId1"/>
  <drawing r:id="rId2"/>
</worksheet>
</file>

<file path=xl/worksheets/sheet6.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5"/>
  <sheetData>
    <row r="1" spans="1:1">
      <c r="A1" t="s">
        <v>2</v>
      </c>
    </row>
    <row r="2" spans="1:1">
      <c r="A2"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PROFIL DIRI</vt:lpstr>
      <vt:lpstr>Nilai &amp; Analisis per Indikator</vt:lpstr>
      <vt:lpstr>REKAP &amp; Analisis per Standar</vt:lpstr>
      <vt:lpstr>Catatan untuk modifikasi</vt:lpstr>
      <vt:lpstr>Peta Mutu</vt:lpstr>
      <vt:lpstr>Readme</vt:lpstr>
      <vt:lpstr>'Nilai &amp; Analisis per Indikator'!Print_Area</vt:lpstr>
      <vt:lpstr>'PROFIL DIRI'!Print_Area</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L. Singgih</dc:creator>
  <cp:lastModifiedBy>Bapem</cp:lastModifiedBy>
  <cp:lastPrinted>2013-11-04T10:53:56Z</cp:lastPrinted>
  <dcterms:created xsi:type="dcterms:W3CDTF">2011-10-19T04:38:43Z</dcterms:created>
  <dcterms:modified xsi:type="dcterms:W3CDTF">2015-02-06T02:56:30Z</dcterms:modified>
</cp:coreProperties>
</file>