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795" windowHeight="5565" firstSheet="1"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Indikator'!$A$1:$L$237</definedName>
    <definedName name="_xlnm.Print_Area" localSheetId="0">'PROFIL DIRI'!$A$1:$D$33</definedName>
  </definedNames>
  <calcPr calcId="124519"/>
</workbook>
</file>

<file path=xl/calcChain.xml><?xml version="1.0" encoding="utf-8"?>
<calcChain xmlns="http://schemas.openxmlformats.org/spreadsheetml/2006/main">
  <c r="D10" i="1"/>
  <c r="E235"/>
  <c r="C21" i="2" s="1"/>
  <c r="E171" i="1"/>
  <c r="C14" i="2" s="1"/>
  <c r="E108" i="1"/>
  <c r="G235"/>
  <c r="E215"/>
  <c r="E207"/>
  <c r="G207"/>
  <c r="G150"/>
  <c r="E125"/>
  <c r="E84"/>
  <c r="E67"/>
  <c r="G45"/>
  <c r="E45"/>
  <c r="E27"/>
  <c r="G27"/>
  <c r="G67"/>
  <c r="G84"/>
  <c r="G91"/>
  <c r="G108"/>
  <c r="G125"/>
  <c r="G164"/>
  <c r="G180"/>
  <c r="G195"/>
  <c r="G215"/>
  <c r="G223"/>
  <c r="F234"/>
  <c r="E223"/>
  <c r="E195"/>
  <c r="E164"/>
  <c r="F162"/>
  <c r="F73"/>
  <c r="D21" i="2" l="1"/>
  <c r="C16" i="11"/>
  <c r="D14" i="2"/>
  <c r="C22" i="11"/>
  <c r="F222" i="1" l="1"/>
  <c r="F206"/>
  <c r="E180"/>
  <c r="F175"/>
  <c r="F176"/>
  <c r="F161"/>
  <c r="F163"/>
  <c r="F123"/>
  <c r="F104"/>
  <c r="F97"/>
  <c r="F98"/>
  <c r="F99"/>
  <c r="F100"/>
  <c r="F80"/>
  <c r="F65" l="1"/>
  <c r="F66"/>
  <c r="F64"/>
  <c r="F53"/>
  <c r="F37" l="1"/>
  <c r="F32"/>
  <c r="F61" l="1"/>
  <c r="F194"/>
  <c r="F192"/>
  <c r="F189"/>
  <c r="F199"/>
  <c r="F211"/>
  <c r="F214"/>
  <c r="G171" l="1"/>
  <c r="E237" s="1"/>
  <c r="C23" i="2" s="1"/>
  <c r="F168" i="1"/>
  <c r="F177"/>
  <c r="F72" l="1"/>
  <c r="F57" l="1"/>
  <c r="F58"/>
  <c r="F43"/>
  <c r="F16" l="1"/>
  <c r="F17"/>
  <c r="B19" i="2" l="1"/>
  <c r="B21" i="11" s="1"/>
  <c r="B18" i="2"/>
  <c r="B20" i="11" s="1"/>
  <c r="B17" i="2"/>
  <c r="B19" i="11" s="1"/>
  <c r="B16" i="2"/>
  <c r="B18" i="11" s="1"/>
  <c r="B15" i="2"/>
  <c r="B17" i="11" s="1"/>
  <c r="B13" i="2"/>
  <c r="B15" i="11" s="1"/>
  <c r="B12" i="2"/>
  <c r="B14" i="11" s="1"/>
  <c r="B11" i="2"/>
  <c r="B13" i="11" s="1"/>
  <c r="B10" i="2"/>
  <c r="B12" i="11" s="1"/>
  <c r="B9" i="2"/>
  <c r="B11" i="11" s="1"/>
  <c r="B8" i="2"/>
  <c r="B10" i="11" s="1"/>
  <c r="B7" i="2"/>
  <c r="B9" i="11" s="1"/>
  <c r="B6" i="2"/>
  <c r="B8" i="11" s="1"/>
  <c r="B5" i="2"/>
  <c r="B7" i="11" s="1"/>
  <c r="C1" i="2"/>
  <c r="E1"/>
  <c r="C19"/>
  <c r="D19" s="1"/>
  <c r="F221" i="1"/>
  <c r="C18" i="2"/>
  <c r="C17"/>
  <c r="F205" i="1"/>
  <c r="F201"/>
  <c r="F204"/>
  <c r="F200"/>
  <c r="C16" i="2"/>
  <c r="D16" s="1"/>
  <c r="F187" i="1"/>
  <c r="F184"/>
  <c r="C15" i="2"/>
  <c r="D15" s="1"/>
  <c r="E150" i="1"/>
  <c r="C12" i="2" s="1"/>
  <c r="D12" s="1"/>
  <c r="C13"/>
  <c r="D13" s="1"/>
  <c r="F159" i="1"/>
  <c r="F160"/>
  <c r="F158"/>
  <c r="F155"/>
  <c r="F154"/>
  <c r="F147"/>
  <c r="F144"/>
  <c r="F137"/>
  <c r="F136"/>
  <c r="F133"/>
  <c r="F132"/>
  <c r="C11" i="2"/>
  <c r="D11" s="1"/>
  <c r="F124" i="1"/>
  <c r="F122"/>
  <c r="F121"/>
  <c r="F113"/>
  <c r="F114"/>
  <c r="F115"/>
  <c r="F116"/>
  <c r="F112"/>
  <c r="F107"/>
  <c r="F96"/>
  <c r="F103"/>
  <c r="F95"/>
  <c r="F89"/>
  <c r="F90"/>
  <c r="F88"/>
  <c r="F83"/>
  <c r="F79"/>
  <c r="F74"/>
  <c r="F75"/>
  <c r="F76"/>
  <c r="F71"/>
  <c r="F63"/>
  <c r="F62"/>
  <c r="F59"/>
  <c r="F55"/>
  <c r="F54"/>
  <c r="F52"/>
  <c r="F51"/>
  <c r="F50"/>
  <c r="F49"/>
  <c r="F23"/>
  <c r="F24"/>
  <c r="F25"/>
  <c r="F26"/>
  <c r="F22"/>
  <c r="F44"/>
  <c r="F18"/>
  <c r="F19"/>
  <c r="F40"/>
  <c r="F39"/>
  <c r="F38"/>
  <c r="F33"/>
  <c r="F34"/>
  <c r="F31"/>
  <c r="C10" i="2"/>
  <c r="D10" s="1"/>
  <c r="E91" i="1"/>
  <c r="C9" i="2" s="1"/>
  <c r="D9" s="1"/>
  <c r="C8"/>
  <c r="D8" s="1"/>
  <c r="C7"/>
  <c r="D7" s="1"/>
  <c r="D18" l="1"/>
  <c r="D17"/>
  <c r="C19" i="11"/>
  <c r="C9"/>
  <c r="C13"/>
  <c r="C18"/>
  <c r="C14"/>
  <c r="C10"/>
  <c r="C21"/>
  <c r="C17"/>
  <c r="C12"/>
  <c r="C20"/>
  <c r="C15"/>
  <c r="C11"/>
  <c r="C6" i="2"/>
  <c r="C24" i="11" l="1"/>
  <c r="D6" i="2"/>
  <c r="C8" i="11"/>
  <c r="C5" i="2"/>
  <c r="C22" s="1"/>
  <c r="D8" i="1"/>
  <c r="D5" i="2" l="1"/>
  <c r="C7" i="11"/>
  <c r="C23" s="1"/>
  <c r="D22" i="2" l="1"/>
</calcChain>
</file>

<file path=xl/comments1.xml><?xml version="1.0" encoding="utf-8"?>
<comments xmlns="http://schemas.openxmlformats.org/spreadsheetml/2006/main">
  <authors>
    <author>SONY</author>
    <author>Rini Hakimi</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D16" authorId="1">
      <text>
        <r>
          <rPr>
            <b/>
            <sz val="8"/>
            <color indexed="81"/>
            <rFont val="Tahoma"/>
            <charset val="1"/>
          </rPr>
          <t>Rini Hakimi:</t>
        </r>
        <r>
          <rPr>
            <sz val="8"/>
            <color indexed="81"/>
            <rFont val="Tahoma"/>
            <charset val="1"/>
          </rPr>
          <t xml:space="preserve">
</t>
        </r>
      </text>
    </comment>
    <comment ref="C17" authorId="2">
      <text>
        <r>
          <rPr>
            <b/>
            <sz val="10"/>
            <color indexed="81"/>
            <rFont val="Tahoma"/>
            <family val="2"/>
          </rPr>
          <t>Rubrik:</t>
        </r>
        <r>
          <rPr>
            <sz val="9"/>
            <color indexed="81"/>
            <rFont val="Tahoma"/>
            <family val="2"/>
          </rPr>
          <t xml:space="preserve">
4. Sangat jelas mengacu pada visi dan misi fakultas.
3. Cukup jelas mengacu pada visi dan misi fakultas.
2. Kurang jelas mengacu pada visi dan misi fakultas.
1. Sama sekali tidak mengacu pada visi dan misi fakultas.
0. Program studi tidak memiliki visi dan misi.
</t>
        </r>
        <r>
          <rPr>
            <b/>
            <sz val="9"/>
            <color indexed="81"/>
            <rFont val="Tahoma"/>
            <family val="2"/>
          </rPr>
          <t>Penjelasan Rubrik:</t>
        </r>
        <r>
          <rPr>
            <sz val="9"/>
            <color indexed="81"/>
            <rFont val="Tahoma"/>
            <family val="2"/>
          </rPr>
          <t xml:space="preserve">
Visi dan misi dapat dibuktikan dalam buku panduan atau profil prodi/fakultas.</t>
        </r>
      </text>
    </comment>
    <comment ref="C18" authorId="2">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2">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2">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2">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2">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5" authorId="2">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2">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2">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2">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2">
      <text>
        <r>
          <rPr>
            <b/>
            <sz val="9"/>
            <color indexed="81"/>
            <rFont val="Tahoma"/>
            <family val="2"/>
          </rPr>
          <t>Rubrik:</t>
        </r>
        <r>
          <rPr>
            <sz val="9"/>
            <color indexed="81"/>
            <rFont val="Tahoma"/>
            <family val="2"/>
          </rPr>
          <t xml:space="preserve">
4. Jelas dan sebaran mata kuliah per semester memenuhi prasyarat yang jelas.
3. Jelas tetapi sebaran mata kuliah per semester dan mata kuliah prasyarat tidak jelas.
2. Jelas tetapi sebaran mata kuliah per semester belum mempertimbangkan mata kuliah prasyarat.
1. Tidak jelas. 
</t>
        </r>
        <r>
          <rPr>
            <b/>
            <sz val="9"/>
            <color indexed="81"/>
            <rFont val="Tahoma"/>
            <family val="2"/>
          </rPr>
          <t xml:space="preserve">Penjelasan Rubrik:
</t>
        </r>
        <r>
          <rPr>
            <sz val="9"/>
            <color indexed="81"/>
            <rFont val="Tahoma"/>
            <family val="2"/>
          </rPr>
          <t xml:space="preserve">a. Kurikulum yang terstruktur tergambar dalam matriks sebaran mata kuliah untuk masing-masing kompetensi.
b. Sebaran mata kuliah yang memenuhi prasyarat yang jelas tergambar pada hubungan antar mata kuliah per semester.
</t>
        </r>
      </text>
    </comment>
    <comment ref="C37" authorId="0">
      <text>
        <r>
          <rPr>
            <b/>
            <sz val="9"/>
            <color indexed="81"/>
            <rFont val="Tahoma"/>
            <family val="2"/>
          </rPr>
          <t xml:space="preserve">Rubrik:
</t>
        </r>
        <r>
          <rPr>
            <sz val="9"/>
            <color indexed="81"/>
            <rFont val="Tahoma"/>
            <family val="2"/>
          </rPr>
          <t xml:space="preserve">4. TOEFL </t>
        </r>
        <r>
          <rPr>
            <u/>
            <sz val="9"/>
            <color indexed="81"/>
            <rFont val="Tahoma"/>
            <family val="2"/>
          </rPr>
          <t>&gt;</t>
        </r>
        <r>
          <rPr>
            <sz val="9"/>
            <color indexed="81"/>
            <rFont val="Tahoma"/>
            <family val="2"/>
          </rPr>
          <t xml:space="preserve"> 450
3. 425 </t>
        </r>
        <r>
          <rPr>
            <u/>
            <sz val="9"/>
            <color indexed="81"/>
            <rFont val="Tahoma"/>
            <family val="2"/>
          </rPr>
          <t>&lt;</t>
        </r>
        <r>
          <rPr>
            <sz val="9"/>
            <color indexed="81"/>
            <rFont val="Tahoma"/>
            <family val="2"/>
          </rPr>
          <t xml:space="preserve"> TOEFL &lt; 450
2. 400 </t>
        </r>
        <r>
          <rPr>
            <u/>
            <sz val="9"/>
            <color indexed="81"/>
            <rFont val="Tahoma"/>
            <family val="2"/>
          </rPr>
          <t>&lt;</t>
        </r>
        <r>
          <rPr>
            <sz val="9"/>
            <color indexed="81"/>
            <rFont val="Tahoma"/>
            <family val="2"/>
          </rPr>
          <t xml:space="preserve"> TOEFL &lt; 425
1. 350 </t>
        </r>
        <r>
          <rPr>
            <u/>
            <sz val="9"/>
            <color indexed="81"/>
            <rFont val="Tahoma"/>
            <family val="2"/>
          </rPr>
          <t>&lt;</t>
        </r>
        <r>
          <rPr>
            <sz val="9"/>
            <color indexed="81"/>
            <rFont val="Tahoma"/>
            <family val="2"/>
          </rPr>
          <t xml:space="preserve"> TOEFL &lt; 400
0. TOEFL &lt; 350 atau tidak ada persyaratan TOEFL
</t>
        </r>
      </text>
    </comment>
    <comment ref="C38" authorId="2">
      <text>
        <r>
          <rPr>
            <b/>
            <sz val="9"/>
            <color indexed="81"/>
            <rFont val="Tahoma"/>
            <family val="2"/>
          </rPr>
          <t>Rubrik:</t>
        </r>
        <r>
          <rPr>
            <sz val="9"/>
            <color indexed="81"/>
            <rFont val="Tahoma"/>
            <family val="2"/>
          </rPr>
          <t xml:space="preserve">
4.Kompetensi lulusan secara lengkap (utama, pendukung, lainnya) yang terumuskan secara jelas sesuai dengan visi dan misi program studi.
3. Kompetensi utama dan kompetensi pendukung yang terumuskan secara jelas sesuai dengan visi dan misi program studi..
2. Kompetensi utama dan pendukung tetapi tidak sesuai dengan visi dan misi program studi.
1. Kompetensi utama saja tetapi tidak sesuai dengan visi dan misi program studi. 
0. Semua elemen kompetensi tidak jelas dan juga tidak sesuai dengan visi dan misi program studi.
</t>
        </r>
        <r>
          <rPr>
            <b/>
            <sz val="9"/>
            <color indexed="81"/>
            <rFont val="Tahoma"/>
            <family val="2"/>
          </rPr>
          <t xml:space="preserve">Penjelasan Rubrik:
</t>
        </r>
        <r>
          <rPr>
            <sz val="9"/>
            <color indexed="81"/>
            <rFont val="Tahoma"/>
            <family val="2"/>
          </rPr>
          <t>a. Kompetensi utama memuat kurikulum inti yang disepakati oleh Asosiasi Perguruan Tinggi Prodi terkait.
b. Kompetensi pendukung berkaitan dengan IPTEKS pendukung dari kompetensi utama.
c. Kompetensi lainnya berkaitan dengan IPTEKS pelengkap, IPTEKS yang dikembangkan dan terbarukan, dan ciri Perguruan Tinggi.</t>
        </r>
      </text>
    </comment>
    <comment ref="C39" authorId="2">
      <text>
        <r>
          <rPr>
            <b/>
            <sz val="9"/>
            <color theme="1"/>
            <rFont val="Tahoma"/>
            <family val="2"/>
          </rPr>
          <t>Rubrik:</t>
        </r>
        <r>
          <rPr>
            <sz val="9"/>
            <color theme="1"/>
            <rFont val="Tahoma"/>
            <family val="2"/>
          </rPr>
          <t xml:space="preserve">
4. Sebagian besar (MK &gt; 75%) mata kuliah dalam kurikulum telah menetapkan capaian pembelajaran yang meliputi aspek kognitif, psikomotorik dan afektif.
3. Sebagian (50% &lt; MK </t>
        </r>
        <r>
          <rPr>
            <u/>
            <sz val="9"/>
            <color theme="1"/>
            <rFont val="Tahoma"/>
            <family val="2"/>
          </rPr>
          <t>&lt;</t>
        </r>
        <r>
          <rPr>
            <sz val="9"/>
            <color theme="1"/>
            <rFont val="Tahoma"/>
            <family val="2"/>
          </rPr>
          <t xml:space="preserve"> 75%) mata kuliah dalam kurikulum telah menetapkan  capaian pembelajaran  yang meliputi  ketiga aspek tersebut.
2. Cukup (25% &lt; MK </t>
        </r>
        <r>
          <rPr>
            <u/>
            <sz val="9"/>
            <color theme="1"/>
            <rFont val="Tahoma"/>
            <family val="2"/>
          </rPr>
          <t>&lt;</t>
        </r>
        <r>
          <rPr>
            <sz val="9"/>
            <color theme="1"/>
            <rFont val="Tahoma"/>
            <family val="2"/>
          </rPr>
          <t xml:space="preserve"> 50%) mata kuliah dalam kurikulum  menetapkan  capaian pembelajaran hanya meliputi ketiga aspek tersebut.
1. Sedikit (MK </t>
        </r>
        <r>
          <rPr>
            <u/>
            <sz val="9"/>
            <color theme="1"/>
            <rFont val="Tahoma"/>
            <family val="2"/>
          </rPr>
          <t>&lt;</t>
        </r>
        <r>
          <rPr>
            <sz val="9"/>
            <color theme="1"/>
            <rFont val="Tahoma"/>
            <family val="2"/>
          </rPr>
          <t xml:space="preserve"> 25%) mata kuliah dalam kurikulum  menetapkan  capaian pembelajaran hanya meliputi ketiga aspek tersebut.</t>
        </r>
      </text>
    </comment>
    <comment ref="C40" authorId="2">
      <text>
        <r>
          <rPr>
            <b/>
            <sz val="9"/>
            <color indexed="81"/>
            <rFont val="Tahoma"/>
            <family val="2"/>
          </rPr>
          <t>Rubrik:</t>
        </r>
        <r>
          <rPr>
            <sz val="9"/>
            <color indexed="81"/>
            <rFont val="Tahoma"/>
            <family val="2"/>
          </rPr>
          <t xml:space="preserve">
4. Bobot mata kuliah (MK) pilihan </t>
        </r>
        <r>
          <rPr>
            <u/>
            <sz val="9"/>
            <color indexed="81"/>
            <rFont val="Tahoma"/>
            <family val="2"/>
          </rPr>
          <t>&gt;</t>
        </r>
        <r>
          <rPr>
            <sz val="9"/>
            <color indexed="81"/>
            <rFont val="Tahoma"/>
            <family val="2"/>
          </rPr>
          <t xml:space="preserve"> 9 sks dan yang disediakan/dilaksanakan </t>
        </r>
        <r>
          <rPr>
            <u/>
            <sz val="9"/>
            <color indexed="81"/>
            <rFont val="Tahoma"/>
            <family val="2"/>
          </rPr>
          <t>&gt;</t>
        </r>
        <r>
          <rPr>
            <sz val="9"/>
            <color indexed="81"/>
            <rFont val="Tahoma"/>
            <family val="2"/>
          </rPr>
          <t xml:space="preserve"> 2,0 x sks MK pilihan yang harus diambil, dapat dipilih baik secara lintas program studi dalam maupun antar fakultas.
3. Bobot MK pilihan </t>
        </r>
        <r>
          <rPr>
            <u/>
            <sz val="9"/>
            <color indexed="81"/>
            <rFont val="Tahoma"/>
            <family val="2"/>
          </rPr>
          <t>&gt;</t>
        </r>
        <r>
          <rPr>
            <sz val="9"/>
            <color indexed="81"/>
            <rFont val="Tahoma"/>
            <family val="2"/>
          </rPr>
          <t xml:space="preserve"> 9 sks dan yang disediakan/dilaksanakan sama dengan (1,5 -  2,0) x sks MK pilihan yang harus diambil, dapat diambil secara lintas program studi di dalam fakultas.
2. Bobot MK pilihan </t>
        </r>
        <r>
          <rPr>
            <u/>
            <sz val="9"/>
            <color indexed="81"/>
            <rFont val="Tahoma"/>
            <family val="2"/>
          </rPr>
          <t>&gt;</t>
        </r>
        <r>
          <rPr>
            <sz val="9"/>
            <color indexed="81"/>
            <rFont val="Tahoma"/>
            <family val="2"/>
          </rPr>
          <t xml:space="preserve"> 9 sks dan yang disediakan/dilaksanakan &lt; 1,5 x sks MK pilihan yang harus diambil hanya ditawarkan oleh program studi sendiri.
1. Bobot MK pilihan &lt; 9 sks dan yang disediakan/dilaksanakan &lt; 1,5 x sks MK pilihan yang harus diambil hanya ditawarkan oleh program studi sendiri.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 xml:space="preserve">4. Materi ajar sebagian besar (&gt;75%) mata kuliah dikembangkan setiap tahun.
3. Materi ajar sebagian ( 50% &lt; MK </t>
        </r>
        <r>
          <rPr>
            <u/>
            <sz val="9"/>
            <color indexed="81"/>
            <rFont val="Tahoma"/>
            <family val="2"/>
          </rPr>
          <t>&lt;</t>
        </r>
        <r>
          <rPr>
            <sz val="9"/>
            <color indexed="81"/>
            <rFont val="Tahoma"/>
            <family val="2"/>
          </rPr>
          <t xml:space="preserve"> 75%) mata kuliah dikembangkan setiap tahun.
2. Materi ajar sebagian kecil ( 25% &lt; MK </t>
        </r>
        <r>
          <rPr>
            <u/>
            <sz val="9"/>
            <color indexed="81"/>
            <rFont val="Tahoma"/>
            <family val="2"/>
          </rPr>
          <t>&lt;</t>
        </r>
        <r>
          <rPr>
            <sz val="9"/>
            <color indexed="81"/>
            <rFont val="Tahoma"/>
            <family val="2"/>
          </rPr>
          <t xml:space="preserve"> 50%) mata kuliah dikembangkan setiap tahun.
1. Sangat sedikit (1% &lt; MK </t>
        </r>
        <r>
          <rPr>
            <u/>
            <sz val="9"/>
            <color indexed="81"/>
            <rFont val="Tahoma"/>
            <family val="2"/>
          </rPr>
          <t>&lt;</t>
        </r>
        <r>
          <rPr>
            <sz val="9"/>
            <color indexed="81"/>
            <rFont val="Tahoma"/>
            <family val="2"/>
          </rPr>
          <t xml:space="preserve"> 25%) materi ajar mata kuliah dikembangkan setiap tahun.
0. Tidak ada materi ajar mata kuliah dikembangkan setiap tahun.
</t>
        </r>
        <r>
          <rPr>
            <b/>
            <sz val="9"/>
            <color indexed="81"/>
            <rFont val="Tahoma"/>
            <family val="2"/>
          </rPr>
          <t>Penjelasan Rubrik:</t>
        </r>
        <r>
          <rPr>
            <sz val="9"/>
            <color indexed="81"/>
            <rFont val="Tahoma"/>
            <family val="2"/>
          </rPr>
          <t xml:space="preserve">
Evaluasi isi kurikulum terkait dengan pembaharuan materi ajar atau bahan perkuliahan.</t>
        </r>
      </text>
    </comment>
    <comment ref="C49" authorId="2">
      <text>
        <r>
          <rPr>
            <b/>
            <sz val="9"/>
            <color indexed="81"/>
            <rFont val="Tahoma"/>
            <family val="2"/>
          </rPr>
          <t>Rubrik:</t>
        </r>
        <r>
          <rPr>
            <sz val="9"/>
            <color indexed="81"/>
            <rFont val="Tahoma"/>
            <family val="2"/>
          </rPr>
          <t xml:space="preserve"> 
4. Banyak bukti menunjukkan bahwa pembelajaran telah dirancang menggunakan pendekatan SCL.
3. Cukup bukti menunjukkan bahwa pembelajaran telah dirancang menggunakan pendekatan SCL.
2. Sedikit bukti menunjukkan bahwa pembelajaran telah dirancang menggunakan pendekatan SCL.
1. Sangat sedikit bukti menunjukkan bahwa pembelajaran telah dirancang menggunakan pendekatan SCL.
0. Tidak ada bukti menunjukkan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0" authorId="2">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2">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2" authorId="2">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0">
      <text>
        <r>
          <rPr>
            <b/>
            <sz val="9"/>
            <color indexed="81"/>
            <rFont val="Tahoma"/>
            <family val="2"/>
          </rPr>
          <t xml:space="preserve">Rubrik: </t>
        </r>
        <r>
          <rPr>
            <sz val="9"/>
            <color indexed="81"/>
            <rFont val="Tahoma"/>
            <family val="2"/>
          </rPr>
          <t xml:space="preserve">
4. Semua mata kuliah yang memiliki bobot sks praktikum/praktek bahwa substansinya telah dirancang untuk dipraktikumkan/dipraktekkan.
3. Lebih dari 90% mata kuliah yang memiliki bobot sks praktikum/praktek bahwa substansinya telah dirancang untuk dipraktikumkan/dipraktekkan.
2. Lebih dari 70% sampai 90% mata kuliah yang memiliki bobot sks praktikum/praktek bahwa substansinya telah dirancang untuk dipraktikumkan/dipraktekkan.
1. Lebih dari 50% sampai 70% mata kuliah yang memiliki bobot sks praktikum/praktek bahwa substansinya telah dirancang untuk dipraktikumkan/dipraktekkan.
0. Kurang atau sama dengan 50% mata kuliah yang memiliki bobot sks praktikum/praktek bahwa substansinya telah dirancang untuk dipraktikumkan/dipraktekkan.
</t>
        </r>
        <r>
          <rPr>
            <b/>
            <sz val="9"/>
            <color indexed="81"/>
            <rFont val="Tahoma"/>
            <family val="2"/>
          </rPr>
          <t xml:space="preserve">Penjelasan Rubrik:
</t>
        </r>
        <r>
          <rPr>
            <sz val="9"/>
            <color indexed="81"/>
            <rFont val="Tahoma"/>
            <family val="2"/>
          </rPr>
          <t>Substansi praktikum selayaknya dibuktikan pada modul/penuntun praktikum/praktek atau minimal pada berita acara pelaksanaannya.</t>
        </r>
      </text>
    </comment>
    <comment ref="C54" authorId="2">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5" authorId="2">
      <text>
        <r>
          <rPr>
            <b/>
            <sz val="9"/>
            <color indexed="81"/>
            <rFont val="Tahoma"/>
            <family val="2"/>
          </rPr>
          <t>Rubrik:</t>
        </r>
        <r>
          <rPr>
            <sz val="9"/>
            <color indexed="81"/>
            <rFont val="Tahoma"/>
            <family val="2"/>
          </rPr>
          <t xml:space="preserve">
4. Pedoman proses pembelajaran mencakup panduan tugas akhir, panduan praktikum dan kerja praktek lapangan yang  dilaksanakan secara konsisten.
3. Pedoman proses pembelajaran mencakup panduan tugas akhir, panduan praktikum dan kerja praktek lapangan  tetapi belum dilaksanakan secara konsisten.
2. Satu atau 2 dari 3 pedoman proses pembelajaran dan dilaksanakan secara konsisten.
1. Satu atau 2  dari 3 pedoman proses pembelajarandan tetapi belum dilaksanakan secara konsisten.
0. Belum memiliki satupun pedoman proses pembelajaran.
</t>
        </r>
      </text>
    </comment>
    <comment ref="C57" authorId="0">
      <text>
        <r>
          <rPr>
            <b/>
            <sz val="9"/>
            <color indexed="81"/>
            <rFont val="Tahoma"/>
            <family val="2"/>
          </rPr>
          <t>Rubrik:</t>
        </r>
        <r>
          <rPr>
            <sz val="9"/>
            <color indexed="81"/>
            <rFont val="Tahoma"/>
            <family val="2"/>
          </rPr>
          <t xml:space="preserve">
4. Banyak bukti menunjukkan  Penasihat Akademik (PA) telah memberi arahan terhadap rencana studi mahasiswa sebelum memberikan persetujuan dan melaksanakan pertemuan dua kali dalam satu semester. 
3. Banyak bukti menunjukkan  Penasihat Akademik (PA) telah memberi arahan terhadap rencana studi mahasiswa sebelum memberikan persetujuan dan melaksanakan pertemuan satu kali dalam satu semester.
2. Banyak bukti menunjukkan  Penasihat Akademik (PA) telah memberi arahan terhadap rencana studi mahasiswa sebelum memberikan persetujuan tanpa melaksanakan pertemuan secara berkala dalam satu semester.
1. Tidak ada bukti menunjukkan Penasihat Akademik (PA)telah memberi arahan terhadap rencana studi mahasiswa sebelum memberikan persetujuan. 
</t>
        </r>
        <r>
          <rPr>
            <b/>
            <sz val="9"/>
            <color indexed="81"/>
            <rFont val="Tahoma"/>
            <family val="2"/>
          </rPr>
          <t xml:space="preserve">Penjelasan Rubrik: </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t>
        </r>
      </text>
    </comment>
    <comment ref="C58" authorId="0">
      <text>
        <r>
          <rPr>
            <b/>
            <sz val="9"/>
            <color indexed="81"/>
            <rFont val="Tahoma"/>
            <family val="2"/>
          </rPr>
          <t>Rubrik:</t>
        </r>
        <r>
          <rPr>
            <sz val="9"/>
            <color indexed="81"/>
            <rFont val="Tahoma"/>
            <family val="2"/>
          </rPr>
          <t xml:space="preserve">
4. Semua mata kuliah diasuh oleh dosen yang sesuai dengan bidang keahliannya.
3. (1 - 3) mata kuliah diasuh oleh dosen yang  tidak sesuai dengan bidang keahliannya.
2. (4 - 7) matakuliah diasuh oleh dosen yang tidak sesuai dengan bidang keahliannya.
1. (8 - 11) matakuliah diasuh oleh dosen yang tidak sesuai dengan bidang keahliannya.
0. Lebih dari 11 matakuliah diasuh oleh dosen yang tidak sesuai dengan bidang keahliannya.
</t>
        </r>
        <r>
          <rPr>
            <b/>
            <sz val="9"/>
            <color indexed="81"/>
            <rFont val="Tahoma"/>
            <family val="2"/>
          </rPr>
          <t>Penjelasan Rubrik:</t>
        </r>
        <r>
          <rPr>
            <sz val="9"/>
            <color indexed="81"/>
            <rFont val="Tahoma"/>
            <family val="2"/>
          </rPr>
          <t xml:space="preserve">
Bidang keahlian dosen dapat dilihat dari SK Jabatan fungsional dosen, atau judul tesis/disertasi pendidikan terakhir atau dari bidang penelitian dan publikasinya.
</t>
        </r>
      </text>
    </comment>
    <comment ref="C59" authorId="0">
      <text>
        <r>
          <rPr>
            <b/>
            <sz val="9"/>
            <color indexed="81"/>
            <rFont val="Tahoma"/>
            <family val="2"/>
          </rPr>
          <t xml:space="preserve">Rubrik:
</t>
        </r>
        <r>
          <rPr>
            <sz val="9"/>
            <color indexed="81"/>
            <rFont val="Tahoma"/>
            <family val="2"/>
          </rPr>
          <t xml:space="preserve">4. Maksimal 35 orang/lokal.
3. 35 &lt; jumlah mahasiswa </t>
        </r>
        <r>
          <rPr>
            <u/>
            <sz val="9"/>
            <color indexed="81"/>
            <rFont val="Tahoma"/>
            <family val="2"/>
          </rPr>
          <t>&lt;</t>
        </r>
        <r>
          <rPr>
            <sz val="9"/>
            <color indexed="81"/>
            <rFont val="Tahoma"/>
            <family val="2"/>
          </rPr>
          <t xml:space="preserve"> 50 orang/lokal.
2. 50 &lt; jumlah mahasiswa </t>
        </r>
        <r>
          <rPr>
            <u/>
            <sz val="9"/>
            <color indexed="81"/>
            <rFont val="Tahoma"/>
            <family val="2"/>
          </rPr>
          <t>&lt;</t>
        </r>
        <r>
          <rPr>
            <sz val="9"/>
            <color indexed="81"/>
            <rFont val="Tahoma"/>
            <family val="2"/>
          </rPr>
          <t xml:space="preserve"> 65 orang/lokal.
1. &gt; 65 orang/lokal.
0. Pembelajaran SCL belum dilaksanakan.</t>
        </r>
      </text>
    </comment>
    <comment ref="C61" authorId="0">
      <text>
        <r>
          <rPr>
            <b/>
            <sz val="9"/>
            <color indexed="81"/>
            <rFont val="Tahoma"/>
            <family val="2"/>
          </rPr>
          <t>Rubrik:</t>
        </r>
        <r>
          <rPr>
            <sz val="9"/>
            <color indexed="81"/>
            <rFont val="Tahoma"/>
            <family val="2"/>
          </rPr>
          <t xml:space="preserve">
4. Hampir semua (&gt; 90%) proses pembelajaran memanfaatkan media </t>
        </r>
        <r>
          <rPr>
            <i/>
            <sz val="9"/>
            <color indexed="81"/>
            <rFont val="Tahoma"/>
            <family val="2"/>
          </rPr>
          <t xml:space="preserve">I-Learning.
</t>
        </r>
        <r>
          <rPr>
            <sz val="9"/>
            <color indexed="81"/>
            <rFont val="Tahoma"/>
            <family val="2"/>
          </rPr>
          <t xml:space="preserve">3. Banyak (75% &lt; MK </t>
        </r>
        <r>
          <rPr>
            <u/>
            <sz val="9"/>
            <color indexed="81"/>
            <rFont val="Tahoma"/>
            <family val="2"/>
          </rPr>
          <t>&lt;</t>
        </r>
        <r>
          <rPr>
            <sz val="9"/>
            <color indexed="81"/>
            <rFont val="Tahoma"/>
            <family val="2"/>
          </rPr>
          <t xml:space="preserve"> 90%) proses pembelajaran memanfaatkan media </t>
        </r>
        <r>
          <rPr>
            <i/>
            <sz val="9"/>
            <color indexed="81"/>
            <rFont val="Tahoma"/>
            <family val="2"/>
          </rPr>
          <t>I-Learning</t>
        </r>
        <r>
          <rPr>
            <sz val="9"/>
            <color indexed="81"/>
            <rFont val="Tahoma"/>
            <family val="2"/>
          </rPr>
          <t xml:space="preserve">.
2. Sebagian ( 40% &lt; MK </t>
        </r>
        <r>
          <rPr>
            <u/>
            <sz val="9"/>
            <color indexed="81"/>
            <rFont val="Tahoma"/>
            <family val="2"/>
          </rPr>
          <t>&lt;</t>
        </r>
        <r>
          <rPr>
            <sz val="9"/>
            <color indexed="81"/>
            <rFont val="Tahoma"/>
            <family val="2"/>
          </rPr>
          <t xml:space="preserve"> 75%) proses pembelajaran memanfaatkan media</t>
        </r>
        <r>
          <rPr>
            <i/>
            <sz val="9"/>
            <color indexed="81"/>
            <rFont val="Tahoma"/>
            <family val="2"/>
          </rPr>
          <t xml:space="preserve"> I-Learning.
</t>
        </r>
        <r>
          <rPr>
            <sz val="9"/>
            <color indexed="81"/>
            <rFont val="Tahoma"/>
            <family val="2"/>
          </rPr>
          <t xml:space="preserve">1. Sedikit ( </t>
        </r>
        <r>
          <rPr>
            <u/>
            <sz val="9"/>
            <color indexed="81"/>
            <rFont val="Tahoma"/>
            <family val="2"/>
          </rPr>
          <t>&lt;</t>
        </r>
        <r>
          <rPr>
            <sz val="9"/>
            <color indexed="81"/>
            <rFont val="Tahoma"/>
            <family val="2"/>
          </rPr>
          <t xml:space="preserve"> 40% ) proses pembelajaran memanfaatkan media</t>
        </r>
        <r>
          <rPr>
            <i/>
            <sz val="9"/>
            <color indexed="81"/>
            <rFont val="Tahoma"/>
            <family val="2"/>
          </rPr>
          <t xml:space="preserve"> I-Learning</t>
        </r>
        <r>
          <rPr>
            <sz val="9"/>
            <color indexed="81"/>
            <rFont val="Tahoma"/>
            <family val="2"/>
          </rPr>
          <t>.
0. Tidak ada proses pembelajaran memanfaatkan media</t>
        </r>
        <r>
          <rPr>
            <i/>
            <sz val="9"/>
            <color indexed="81"/>
            <rFont val="Tahoma"/>
            <family val="2"/>
          </rPr>
          <t xml:space="preserve"> I-Learning</t>
        </r>
        <r>
          <rPr>
            <sz val="9"/>
            <color indexed="81"/>
            <rFont val="Tahoma"/>
            <family val="2"/>
          </rPr>
          <t>.</t>
        </r>
      </text>
    </comment>
    <comment ref="C62"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t>
        </r>
        <r>
          <rPr>
            <u/>
            <sz val="9"/>
            <color indexed="81"/>
            <rFont val="Tahoma"/>
            <family val="2"/>
          </rPr>
          <t>&lt;</t>
        </r>
        <r>
          <rPr>
            <sz val="9"/>
            <color indexed="81"/>
            <rFont val="Tahoma"/>
            <family val="2"/>
          </rPr>
          <t xml:space="preserve"> 75%) pengampu matakuliah telah menyampaikan RPKPS dan kontrak perkuliahan pada pertemuan pertama perkuliahan.
1. Sedikit ( </t>
        </r>
        <r>
          <rPr>
            <u/>
            <sz val="9"/>
            <color indexed="81"/>
            <rFont val="Tahoma"/>
            <family val="2"/>
          </rPr>
          <t>&lt;</t>
        </r>
        <r>
          <rPr>
            <sz val="9"/>
            <color indexed="81"/>
            <rFont val="Tahoma"/>
            <family val="2"/>
          </rPr>
          <t xml:space="preserve"> 50%)  pengampu matakuliah telah menyampaikan RPKPS dan kontrak perkuliahan pada pertemuan pertama perkuliahan.
</t>
        </r>
        <r>
          <rPr>
            <b/>
            <sz val="9"/>
            <color indexed="81"/>
            <rFont val="Tahoma"/>
            <family val="2"/>
          </rPr>
          <t xml:space="preserve">
Penjelasan Rubrik:</t>
        </r>
        <r>
          <rPr>
            <sz val="9"/>
            <color indexed="81"/>
            <rFont val="Tahoma"/>
            <family val="2"/>
          </rPr>
          <t xml:space="preserve">
-Bukti pendukung : uraian perkuliahan yang diisi dosen setiap memulai perkuliahan.
</t>
        </r>
      </text>
    </comment>
    <comment ref="C63"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4" authorId="0">
      <text>
        <r>
          <rPr>
            <b/>
            <sz val="9"/>
            <color indexed="81"/>
            <rFont val="Tahoma"/>
            <family val="2"/>
          </rPr>
          <t xml:space="preserve">Rubrik:
</t>
        </r>
        <r>
          <rPr>
            <sz val="9"/>
            <color indexed="81"/>
            <rFont val="Tahoma"/>
            <family val="2"/>
          </rPr>
          <t xml:space="preserve">4. Semua mata kuliah yang memiliki bobot sks praktikum/praktek terlaksana secara penuh praktikum/prakteknya.
3. Lebih atau sama dengan 85% mata kuliah yang memiliki bobot sks praktikum/praktek terlaksana secara penuh praktikum/prakteknya.
2. Lebih atau sama dengan 60% sampai 85% mata kuliah yang memiliki bobot sks praktikum/praktek terlaksana secara penuh praktikum/prakteknya.
1. Lebih atau sama dengan 25% sampai 60% mata kuliah yang memiliki bobot sks praktikum/praktek terlaksana secara penuh praktikum/prakteknya.
0. Kurang dari 25% mata kuliah yang memiliki bobot sks praktikum/praktek terlaksana secara penuh praktikum/prakteknya.
</t>
        </r>
        <r>
          <rPr>
            <b/>
            <sz val="9"/>
            <color indexed="81"/>
            <rFont val="Tahoma"/>
            <family val="2"/>
          </rPr>
          <t xml:space="preserve">Penjelasan Rubrik:
</t>
        </r>
        <r>
          <rPr>
            <sz val="9"/>
            <color indexed="81"/>
            <rFont val="Tahoma"/>
            <family val="2"/>
          </rPr>
          <t>Bukti pendukung yaitu uraian praktikum yang diisi dosen setiap pelaksanaan praktikum/praktek.</t>
        </r>
      </text>
    </comment>
    <comment ref="C65" authorId="0">
      <text>
        <r>
          <rPr>
            <b/>
            <sz val="9"/>
            <color indexed="81"/>
            <rFont val="Tahoma"/>
            <family val="2"/>
          </rPr>
          <t xml:space="preserve">Rubrik:
</t>
        </r>
        <r>
          <rPr>
            <sz val="9"/>
            <color indexed="81"/>
            <rFont val="Tahoma"/>
            <family val="2"/>
          </rPr>
          <t xml:space="preserve">4. 1 - 4 mahasiswa per dosen pembimbing TA.
3. 5 - 8 mahasiswa per dosen pembimbing TA.
2. 9 - 12 mahasiswa per dosen pembimbing TA.
1. 13 - 16 mahasiswa per dosen pembimbing TA.
0. </t>
        </r>
        <r>
          <rPr>
            <u/>
            <sz val="9"/>
            <color indexed="81"/>
            <rFont val="Tahoma"/>
            <family val="2"/>
          </rPr>
          <t>&gt;</t>
        </r>
        <r>
          <rPr>
            <sz val="9"/>
            <color indexed="81"/>
            <rFont val="Tahoma"/>
            <family val="2"/>
          </rPr>
          <t xml:space="preserve"> 17 mahasiswa per dosen pembimbing TA.</t>
        </r>
      </text>
    </comment>
    <comment ref="C66" authorId="0">
      <text>
        <r>
          <rPr>
            <b/>
            <sz val="9"/>
            <color indexed="81"/>
            <rFont val="Tahoma"/>
            <family val="2"/>
          </rPr>
          <t xml:space="preserve">Rubrik:
</t>
        </r>
        <r>
          <rPr>
            <sz val="9"/>
            <color indexed="81"/>
            <rFont val="Tahoma"/>
            <family val="2"/>
          </rPr>
          <t xml:space="preserve">4. </t>
        </r>
        <r>
          <rPr>
            <u/>
            <sz val="9"/>
            <color indexed="81"/>
            <rFont val="Tahoma"/>
            <family val="2"/>
          </rPr>
          <t>&gt;</t>
        </r>
        <r>
          <rPr>
            <sz val="9"/>
            <color indexed="81"/>
            <rFont val="Tahoma"/>
            <family val="2"/>
          </rPr>
          <t xml:space="preserve"> 8 kali
3. 5 - 7 kali
2. 3 - 4 kali
1. 1 - 2 kali
</t>
        </r>
      </text>
    </comment>
    <comment ref="C71"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2"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3" authorId="0">
      <text>
        <r>
          <rPr>
            <b/>
            <sz val="9"/>
            <color indexed="81"/>
            <rFont val="Tahoma"/>
            <family val="2"/>
          </rPr>
          <t xml:space="preserve">Rubrik:
</t>
        </r>
        <r>
          <rPr>
            <sz val="9"/>
            <color indexed="81"/>
            <rFont val="Tahoma"/>
            <family val="2"/>
          </rPr>
          <t xml:space="preserve">4. PTGS &gt; 50%
3. 35% &lt; PTGS </t>
        </r>
        <r>
          <rPr>
            <u/>
            <sz val="9"/>
            <color indexed="81"/>
            <rFont val="Tahoma"/>
            <family val="2"/>
          </rPr>
          <t>&lt;</t>
        </r>
        <r>
          <rPr>
            <sz val="9"/>
            <color indexed="81"/>
            <rFont val="Tahoma"/>
            <family val="2"/>
          </rPr>
          <t xml:space="preserve"> 50%
2. 20% &lt; PTGS </t>
        </r>
        <r>
          <rPr>
            <u/>
            <sz val="9"/>
            <color indexed="81"/>
            <rFont val="Tahoma"/>
            <family val="2"/>
          </rPr>
          <t>&lt;</t>
        </r>
        <r>
          <rPr>
            <sz val="9"/>
            <color indexed="81"/>
            <rFont val="Tahoma"/>
            <family val="2"/>
          </rPr>
          <t xml:space="preserve"> 35%
1. PTGS </t>
        </r>
        <r>
          <rPr>
            <u/>
            <sz val="9"/>
            <color indexed="81"/>
            <rFont val="Tahoma"/>
            <family val="2"/>
          </rPr>
          <t>&lt;</t>
        </r>
        <r>
          <rPr>
            <sz val="9"/>
            <color indexed="81"/>
            <rFont val="Tahoma"/>
            <family val="2"/>
          </rPr>
          <t xml:space="preserve"> 5%
Penjelasan Rubrik:
PTGS = jumlah mata kuliah yang dalam penentuan nilai akhir nya memberikan bobot pada tugas-tugas (PR atau makalah) </t>
        </r>
        <r>
          <rPr>
            <u/>
            <sz val="9"/>
            <color indexed="81"/>
            <rFont val="Tahoma"/>
            <family val="2"/>
          </rPr>
          <t>&gt;</t>
        </r>
        <r>
          <rPr>
            <sz val="9"/>
            <color indexed="81"/>
            <rFont val="Tahoma"/>
            <family val="2"/>
          </rPr>
          <t xml:space="preserve"> 20% dibagi dengan jumlah total mata kuliah wajib dan pilihan, kemudian dikalikan dengan 100%.</t>
        </r>
      </text>
    </comment>
    <comment ref="C74"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5" authorId="0">
      <text>
        <r>
          <rPr>
            <b/>
            <sz val="9"/>
            <color indexed="81"/>
            <rFont val="Tahoma"/>
            <family val="2"/>
          </rPr>
          <t xml:space="preserve">Rubrik:
</t>
        </r>
        <r>
          <rPr>
            <sz val="9"/>
            <color indexed="81"/>
            <rFont val="Tahoma"/>
            <family val="2"/>
          </rPr>
          <t xml:space="preserve">4. Soal ujian UTS dan UAS telah divalidasi oleh </t>
        </r>
        <r>
          <rPr>
            <i/>
            <sz val="9"/>
            <color indexed="81"/>
            <rFont val="Tahoma"/>
            <family val="2"/>
          </rPr>
          <t>peer reviewer</t>
        </r>
        <r>
          <rPr>
            <sz val="9"/>
            <color indexed="81"/>
            <rFont val="Tahoma"/>
            <family val="2"/>
          </rPr>
          <t xml:space="preserve"> yang ditetapkan oleh Program Studi.
3. Soal ujian UTS dan UAS telah divalidasi oleh</t>
        </r>
        <r>
          <rPr>
            <i/>
            <sz val="9"/>
            <color indexed="81"/>
            <rFont val="Tahoma"/>
            <family val="2"/>
          </rPr>
          <t xml:space="preserve"> peer reviewer</t>
        </r>
        <r>
          <rPr>
            <sz val="9"/>
            <color indexed="81"/>
            <rFont val="Tahoma"/>
            <family val="2"/>
          </rPr>
          <t xml:space="preserve"> tetapi tidak ditetapkan oleh Program Studi.
2. Soal ujian UTS dan UAS  divalidasi hanya oleh</t>
        </r>
        <r>
          <rPr>
            <i/>
            <sz val="9"/>
            <color indexed="81"/>
            <rFont val="Tahoma"/>
            <family val="2"/>
          </rPr>
          <t xml:space="preserve"> team teaching.</t>
        </r>
        <r>
          <rPr>
            <sz val="9"/>
            <color indexed="81"/>
            <rFont val="Tahoma"/>
            <family val="2"/>
          </rPr>
          <t xml:space="preserve"> 
1. Soal ujian UTS dan UAS tidak divalidasi.
</t>
        </r>
      </text>
    </comment>
    <comment ref="C76"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9"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80"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6 bulan
3. 6 bulan &lt; WTPA </t>
        </r>
        <r>
          <rPr>
            <u/>
            <sz val="9"/>
            <color indexed="81"/>
            <rFont val="Tahoma"/>
            <family val="2"/>
          </rPr>
          <t>&lt;</t>
        </r>
        <r>
          <rPr>
            <sz val="9"/>
            <color indexed="81"/>
            <rFont val="Tahoma"/>
            <family val="2"/>
          </rPr>
          <t xml:space="preserve"> 8 bulan
2. 8 bulan &lt; WTPA </t>
        </r>
        <r>
          <rPr>
            <u/>
            <sz val="9"/>
            <color indexed="81"/>
            <rFont val="Tahoma"/>
            <family val="2"/>
          </rPr>
          <t>&lt;</t>
        </r>
        <r>
          <rPr>
            <sz val="9"/>
            <color indexed="81"/>
            <rFont val="Tahoma"/>
            <family val="2"/>
          </rPr>
          <t xml:space="preserve"> 10 bulan
1. 10 bulan &lt; WTPA </t>
        </r>
        <r>
          <rPr>
            <u/>
            <sz val="9"/>
            <color indexed="81"/>
            <rFont val="Tahoma"/>
            <family val="2"/>
          </rPr>
          <t>&lt;</t>
        </r>
        <r>
          <rPr>
            <sz val="9"/>
            <color indexed="81"/>
            <rFont val="Tahoma"/>
            <family val="2"/>
          </rPr>
          <t xml:space="preserve"> 12 bulan
0. WTPA &gt; 12 bulan
</t>
        </r>
        <r>
          <rPr>
            <b/>
            <sz val="9"/>
            <color indexed="81"/>
            <rFont val="Tahoma"/>
            <family val="2"/>
          </rPr>
          <t>Penjelasan Rubrik:</t>
        </r>
        <r>
          <rPr>
            <sz val="9"/>
            <color indexed="81"/>
            <rFont val="Tahoma"/>
            <family val="2"/>
          </rPr>
          <t xml:space="preserve">
WPTA dihitung dari tanggal SK atau Surat Tugas Bimbingan Tugas Akhir sampai tanggal ujian sarjana/komprehensif.</t>
        </r>
      </text>
    </comment>
    <comment ref="C83"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orang tua atau wali yang bersangkutan melalui fakultas.
3. Program studi telah melakukan evaluasi kemajuan studi mahasiswa secara berkala tetapi belum  menyampaikannya kepada orang tua atau wali yang bersangkutan.
2.Program studi telah melakukan evaluasi kemajuan studi mahasiswa tetapi tidak secara berkala dan tidak menyampaikannya kepada orang tua atau wali yang bersangkutan.
1. Program studi belum melakukan evaluasi kemajuan studi mahasiswa secara berkala.</t>
        </r>
      </text>
    </comment>
    <comment ref="C88" authorId="2">
      <text>
        <r>
          <rPr>
            <b/>
            <sz val="9"/>
            <color indexed="81"/>
            <rFont val="Tahoma"/>
            <family val="2"/>
          </rPr>
          <t>Rubrik</t>
        </r>
        <r>
          <rPr>
            <sz val="9"/>
            <color indexed="81"/>
            <rFont val="Tahoma"/>
            <family val="2"/>
          </rPr>
          <t xml:space="preserve">:
4.Program studi telah menciptakan suasana akademik yang kondusif sesama dosen melalui hampir seluruh aspek pada penjelasan rubrik
3. Program studi telah menciptakan suasana akademik yang kondusif sesama dosen melalui sebagian besar  aspek pada penjelasan rubrik 
2. Program studi telah menciptakan suasana akademik yang kondusif sesama dosen melalui sebagian aspek pada penjelasan rubrik
1. Program studi telah menciptakan suasana akademik yang kondusif sesama dosen melalui salah satu aspek saja pada penjelasan rubrik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9" authorId="2">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90" authorId="2">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5"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kegiatan promosi ke SMU,  spanduk, banner, poster, leaflet, media tulis dan elektronik dll. </t>
        </r>
      </text>
    </comment>
    <comment ref="C96" authorId="0">
      <text>
        <r>
          <rPr>
            <b/>
            <sz val="9"/>
            <color indexed="81"/>
            <rFont val="Tahoma"/>
            <family val="2"/>
          </rPr>
          <t>Rubrik:</t>
        </r>
        <r>
          <rPr>
            <sz val="9"/>
            <color indexed="81"/>
            <rFont val="Tahoma"/>
            <family val="2"/>
          </rPr>
          <t xml:space="preserve">
4. Program studi sudah menetapkan kuota penerimaan mahasiswa baru yang secara total tidak melebih  rasio jumlah dosen terhadap mahasiswa dan daya dukung sarana/prasarana.
3. Program studi sudah menetapkan kuota penerimaan mahasiswa baru dengan mempertimbangkan rasio jumlah dosen terhadap mahasiswa tetapi tanpa memperhatikan daya dukung sarana/prasarana.
2. Program studi menetapkan kuota penerimaan mahasiswa barutanpa mempertimbangkan rasio jumlah dosen terhadap mahasiswa dan daya dukung sarana/prasarana.
1. Program studi tidak menetapkan kuota penerimaan mahasiswa baru.</t>
        </r>
      </text>
    </comment>
    <comment ref="C97" authorId="0">
      <text>
        <r>
          <rPr>
            <b/>
            <sz val="9"/>
            <color indexed="81"/>
            <rFont val="Tahoma"/>
            <family val="2"/>
          </rPr>
          <t xml:space="preserve">Rubrik:
</t>
        </r>
        <r>
          <rPr>
            <sz val="9"/>
            <color indexed="81"/>
            <rFont val="Tahoma"/>
            <family val="2"/>
          </rPr>
          <t xml:space="preserve">4. Rasio &gt; 6
3. 4 &lt; Rasio </t>
        </r>
        <r>
          <rPr>
            <u/>
            <sz val="9"/>
            <color indexed="81"/>
            <rFont val="Tahoma"/>
            <family val="2"/>
          </rPr>
          <t>&lt;</t>
        </r>
        <r>
          <rPr>
            <sz val="9"/>
            <color indexed="81"/>
            <rFont val="Tahoma"/>
            <family val="2"/>
          </rPr>
          <t xml:space="preserve"> 6
2. 2 &lt; Rasio </t>
        </r>
        <r>
          <rPr>
            <u/>
            <sz val="9"/>
            <color indexed="81"/>
            <rFont val="Tahoma"/>
            <family val="2"/>
          </rPr>
          <t>&lt;</t>
        </r>
        <r>
          <rPr>
            <sz val="9"/>
            <color indexed="81"/>
            <rFont val="Tahoma"/>
            <family val="2"/>
          </rPr>
          <t xml:space="preserve"> 4
1. 1 &lt; Rasio </t>
        </r>
        <r>
          <rPr>
            <u/>
            <sz val="9"/>
            <color indexed="81"/>
            <rFont val="Tahoma"/>
            <family val="2"/>
          </rPr>
          <t>&lt;</t>
        </r>
        <r>
          <rPr>
            <sz val="9"/>
            <color indexed="81"/>
            <rFont val="Tahoma"/>
            <family val="2"/>
          </rPr>
          <t xml:space="preserve"> 2
0. Rasio </t>
        </r>
        <r>
          <rPr>
            <u/>
            <sz val="9"/>
            <color indexed="81"/>
            <rFont val="Tahoma"/>
            <family val="2"/>
          </rPr>
          <t>&lt;</t>
        </r>
        <r>
          <rPr>
            <sz val="9"/>
            <color indexed="81"/>
            <rFont val="Tahoma"/>
            <family val="2"/>
          </rPr>
          <t xml:space="preserve"> 1
</t>
        </r>
        <r>
          <rPr>
            <b/>
            <sz val="9"/>
            <color indexed="81"/>
            <rFont val="Tahoma"/>
            <family val="2"/>
          </rPr>
          <t>Penjelasan Rubrik:</t>
        </r>
        <r>
          <rPr>
            <sz val="9"/>
            <color indexed="81"/>
            <rFont val="Tahoma"/>
            <family val="2"/>
          </rPr>
          <t xml:space="preserve">
Rasio = jumlah mahasiswa yang ikut seleksi / jumlah daya tampung
</t>
        </r>
      </text>
    </comment>
    <comment ref="C98"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reguler yang melakukan registrasi / jumlah calon mahasiswa baru reguler yang lulus seleksi ) x 100%
</t>
        </r>
      </text>
    </comment>
    <comment ref="C99"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1,00
0. RM </t>
        </r>
        <r>
          <rPr>
            <u/>
            <sz val="9"/>
            <color indexed="81"/>
            <rFont val="Tahoma"/>
            <family val="2"/>
          </rPr>
          <t>&gt;</t>
        </r>
        <r>
          <rPr>
            <sz val="9"/>
            <color indexed="81"/>
            <rFont val="Tahoma"/>
            <family val="2"/>
          </rPr>
          <t xml:space="preserve"> 1,00
</t>
        </r>
        <r>
          <rPr>
            <b/>
            <sz val="9"/>
            <color indexed="81"/>
            <rFont val="Tahoma"/>
            <family val="2"/>
          </rPr>
          <t>Penjelasan Rubrik:</t>
        </r>
        <r>
          <rPr>
            <sz val="9"/>
            <color indexed="81"/>
            <rFont val="Tahoma"/>
            <family val="2"/>
          </rPr>
          <t xml:space="preserve">
RM = TMBT / TMB, 
dimana;
TMBT = total mahasiswa baru transfer untuk program S1  reguler dan S1 no reguler
TMB = total mahasiswa baru bukan transfer untuk program S1 reguler dan S1 non reguler</t>
        </r>
      </text>
    </comment>
    <comment ref="C100"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0,75% </t>
        </r>
        <r>
          <rPr>
            <u/>
            <sz val="9"/>
            <color indexed="81"/>
            <rFont val="Tahoma"/>
            <family val="2"/>
          </rPr>
          <t>&lt;</t>
        </r>
        <r>
          <rPr>
            <sz val="9"/>
            <color indexed="81"/>
            <rFont val="Tahoma"/>
            <family val="2"/>
          </rPr>
          <t xml:space="preserve"> MWNA &lt; 1,00
0. MWNA = 0%
</t>
        </r>
      </text>
    </comment>
    <comment ref="C103"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4"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107" authorId="0">
      <text>
        <r>
          <rPr>
            <b/>
            <sz val="9"/>
            <color indexed="81"/>
            <rFont val="Tahoma"/>
            <family val="2"/>
          </rPr>
          <t>Rubrik:</t>
        </r>
        <r>
          <rPr>
            <sz val="9"/>
            <color indexed="81"/>
            <rFont val="Tahoma"/>
            <family val="2"/>
          </rPr>
          <t xml:space="preserve">
4. Program studi sudah memberikan penghargaan kepada mahasiswa yang berprestasi baik secara akademik maupun non akademik.
3. Program studi   memberikan penghargaan kepada mahasiswa yang beprestasi dibidang akademik saja.
2. Program studi memberikan penghargaan kepada mahasiswa berprestasi dibidang non akademik saja.
1. Program studi tidak memberikan penghargaan kepada mahasiswa yang berprestasi dibidang akademik dan non akademik.</t>
        </r>
      </text>
    </comment>
    <comment ref="C112"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5%.
3.   5%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25%.
1.   25% &lt; MDO </t>
        </r>
        <r>
          <rPr>
            <u/>
            <sz val="9"/>
            <color indexed="81"/>
            <rFont val="Tahoma"/>
            <family val="2"/>
          </rPr>
          <t>&lt;</t>
        </r>
        <r>
          <rPr>
            <sz val="9"/>
            <color indexed="81"/>
            <rFont val="Tahoma"/>
            <family val="2"/>
          </rPr>
          <t xml:space="preserve"> 35%.
0.   MDO &gt; 35%.</t>
        </r>
      </text>
    </comment>
    <comment ref="C113" authorId="0">
      <text>
        <r>
          <rPr>
            <b/>
            <sz val="9"/>
            <color indexed="81"/>
            <rFont val="Tahoma"/>
            <family val="2"/>
          </rPr>
          <t>Rubrik:</t>
        </r>
        <r>
          <rPr>
            <sz val="9"/>
            <color indexed="81"/>
            <rFont val="Tahoma"/>
            <family val="2"/>
          </rPr>
          <t xml:space="preserve">
4.  IPK &gt; 3,00.
3.  2,75 &lt; IPK </t>
        </r>
        <r>
          <rPr>
            <u/>
            <sz val="9"/>
            <color indexed="81"/>
            <rFont val="Tahoma"/>
            <family val="2"/>
          </rPr>
          <t>&lt;</t>
        </r>
        <r>
          <rPr>
            <sz val="9"/>
            <color indexed="81"/>
            <rFont val="Tahoma"/>
            <family val="2"/>
          </rPr>
          <t xml:space="preserve"> 3,00.
2.  2,50 &lt; IPK </t>
        </r>
        <r>
          <rPr>
            <u/>
            <sz val="9"/>
            <color indexed="81"/>
            <rFont val="Tahoma"/>
            <family val="2"/>
          </rPr>
          <t>&lt;</t>
        </r>
        <r>
          <rPr>
            <sz val="9"/>
            <color indexed="81"/>
            <rFont val="Tahoma"/>
            <family val="2"/>
          </rPr>
          <t xml:space="preserve"> 2,75.
1.   2,25 &lt; IPK </t>
        </r>
        <r>
          <rPr>
            <u/>
            <sz val="9"/>
            <color indexed="81"/>
            <rFont val="Tahoma"/>
            <family val="2"/>
          </rPr>
          <t>&lt;</t>
        </r>
        <r>
          <rPr>
            <sz val="9"/>
            <color indexed="81"/>
            <rFont val="Tahoma"/>
            <family val="2"/>
          </rPr>
          <t xml:space="preserve"> 2,50.
0.  2,00 &lt; IPK </t>
        </r>
        <r>
          <rPr>
            <u/>
            <sz val="9"/>
            <color indexed="81"/>
            <rFont val="Tahoma"/>
            <family val="2"/>
          </rPr>
          <t>&lt;</t>
        </r>
        <r>
          <rPr>
            <sz val="9"/>
            <color indexed="81"/>
            <rFont val="Tahoma"/>
            <family val="2"/>
          </rPr>
          <t xml:space="preserve"> 2,25. 
</t>
        </r>
      </text>
    </comment>
    <comment ref="C114" authorId="0">
      <text>
        <r>
          <rPr>
            <b/>
            <sz val="9"/>
            <color indexed="81"/>
            <rFont val="Tahoma"/>
            <family val="2"/>
          </rPr>
          <t>Rubrik:</t>
        </r>
        <r>
          <rPr>
            <sz val="9"/>
            <color indexed="81"/>
            <rFont val="Tahoma"/>
            <family val="2"/>
          </rPr>
          <t xml:space="preserve">
4. KTW &gt; 50%.
3.  30%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1% &lt; KTW </t>
        </r>
        <r>
          <rPr>
            <u/>
            <sz val="9"/>
            <color indexed="81"/>
            <rFont val="Tahoma"/>
            <family val="2"/>
          </rPr>
          <t>&lt;</t>
        </r>
        <r>
          <rPr>
            <sz val="9"/>
            <color indexed="81"/>
            <rFont val="Tahoma"/>
            <family val="2"/>
          </rPr>
          <t xml:space="preserve"> 10%.
0. KTW </t>
        </r>
        <r>
          <rPr>
            <u/>
            <sz val="9"/>
            <color indexed="81"/>
            <rFont val="Tahoma"/>
            <family val="2"/>
          </rPr>
          <t>&lt;</t>
        </r>
        <r>
          <rPr>
            <sz val="9"/>
            <color indexed="81"/>
            <rFont val="Tahoma"/>
            <family val="2"/>
          </rPr>
          <t xml:space="preserve"> 1%.</t>
        </r>
      </text>
    </comment>
    <comment ref="C115" authorId="0">
      <text>
        <r>
          <rPr>
            <b/>
            <sz val="9"/>
            <color indexed="81"/>
            <rFont val="Tahoma"/>
            <family val="2"/>
          </rPr>
          <t>Rubrik:</t>
        </r>
        <r>
          <rPr>
            <sz val="9"/>
            <color indexed="81"/>
            <rFont val="Tahoma"/>
            <family val="2"/>
          </rPr>
          <t xml:space="preserve">
4. RMT &lt; 3 bulan.
3.  3 bulan &lt; RMT </t>
        </r>
        <r>
          <rPr>
            <u/>
            <sz val="9"/>
            <color indexed="81"/>
            <rFont val="Tahoma"/>
            <family val="2"/>
          </rPr>
          <t>&lt;</t>
        </r>
        <r>
          <rPr>
            <sz val="9"/>
            <color indexed="81"/>
            <rFont val="Tahoma"/>
            <family val="2"/>
          </rPr>
          <t xml:space="preserve"> 6 bulan.
2.  6 bulan &lt; RMT </t>
        </r>
        <r>
          <rPr>
            <u/>
            <sz val="9"/>
            <color indexed="81"/>
            <rFont val="Tahoma"/>
            <family val="2"/>
          </rPr>
          <t>&lt;</t>
        </r>
        <r>
          <rPr>
            <sz val="9"/>
            <color indexed="81"/>
            <rFont val="Tahoma"/>
            <family val="2"/>
          </rPr>
          <t xml:space="preserve"> 9 bulan.
1.  9 bulan &lt; RMT </t>
        </r>
        <r>
          <rPr>
            <u/>
            <sz val="9"/>
            <color indexed="81"/>
            <rFont val="Tahoma"/>
            <family val="2"/>
          </rPr>
          <t>&lt;</t>
        </r>
        <r>
          <rPr>
            <sz val="9"/>
            <color indexed="81"/>
            <rFont val="Tahoma"/>
            <family val="2"/>
          </rPr>
          <t xml:space="preserve"> 12 bulan.
0. RMT &gt; 12 bulan.</t>
        </r>
      </text>
    </comment>
    <comment ref="C116" authorId="0">
      <text>
        <r>
          <rPr>
            <b/>
            <sz val="9"/>
            <color indexed="81"/>
            <rFont val="Tahoma"/>
            <family val="2"/>
          </rPr>
          <t>Rubrik:</t>
        </r>
        <r>
          <rPr>
            <sz val="9"/>
            <color indexed="81"/>
            <rFont val="Tahoma"/>
            <family val="2"/>
          </rPr>
          <t xml:space="preserve">
4. PBS &gt; 80%.
3.  60% &lt; PBS </t>
        </r>
        <r>
          <rPr>
            <u/>
            <sz val="9"/>
            <color indexed="81"/>
            <rFont val="Tahoma"/>
            <family val="2"/>
          </rPr>
          <t>&lt;</t>
        </r>
        <r>
          <rPr>
            <sz val="9"/>
            <color indexed="81"/>
            <rFont val="Tahoma"/>
            <family val="2"/>
          </rPr>
          <t xml:space="preserve"> 80%.
2. 40% &lt; PBS </t>
        </r>
        <r>
          <rPr>
            <u/>
            <sz val="9"/>
            <color indexed="81"/>
            <rFont val="Tahoma"/>
            <family val="2"/>
          </rPr>
          <t>&lt;</t>
        </r>
        <r>
          <rPr>
            <sz val="9"/>
            <color indexed="81"/>
            <rFont val="Tahoma"/>
            <family val="2"/>
          </rPr>
          <t xml:space="preserve"> 60%.
1.  20% &lt; PBS </t>
        </r>
        <r>
          <rPr>
            <u/>
            <sz val="9"/>
            <color indexed="81"/>
            <rFont val="Tahoma"/>
            <family val="2"/>
          </rPr>
          <t>&lt;</t>
        </r>
        <r>
          <rPr>
            <sz val="9"/>
            <color indexed="81"/>
            <rFont val="Tahoma"/>
            <family val="2"/>
          </rPr>
          <t xml:space="preserve"> 40%.
0. PBS </t>
        </r>
        <r>
          <rPr>
            <u/>
            <sz val="9"/>
            <color indexed="81"/>
            <rFont val="Tahoma"/>
            <family val="2"/>
          </rPr>
          <t>&lt;</t>
        </r>
        <r>
          <rPr>
            <sz val="9"/>
            <color indexed="81"/>
            <rFont val="Tahoma"/>
            <family val="2"/>
          </rPr>
          <t xml:space="preserve"> 20%.</t>
        </r>
      </text>
    </comment>
    <comment ref="C121"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22" authorId="0">
      <text>
        <r>
          <rPr>
            <b/>
            <sz val="9"/>
            <color indexed="81"/>
            <rFont val="Tahoma"/>
            <family val="2"/>
          </rPr>
          <t>Rubrik:</t>
        </r>
        <r>
          <rPr>
            <sz val="9"/>
            <color indexed="81"/>
            <rFont val="Tahoma"/>
            <family val="2"/>
          </rPr>
          <t xml:space="preserve">
4. Ada upaya yang intensif untuk melacak lulusan satu kali dalam setahun dan dijadikan umpan balik untuk pengembangan program pendidikan. 
3. Ada upaya melacak lulusan meskipun secara tidak berkala tetapi dijadikan umpan balik untuk pengembangan program pendidikan.
2. Ada upaya melacak lulusan  secara tidak berkala tetapi belum dijadikan umpan balik untuk pengembangan program pendidikan.
1.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23"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t>
        </r>
      </text>
    </comment>
    <comment ref="C124" authorId="0">
      <text>
        <r>
          <rPr>
            <b/>
            <sz val="9"/>
            <color indexed="81"/>
            <rFont val="Tahoma"/>
            <family val="2"/>
          </rPr>
          <t>Rubrik:</t>
        </r>
        <r>
          <rPr>
            <sz val="9"/>
            <color indexed="81"/>
            <rFont val="Tahoma"/>
            <family val="2"/>
          </rPr>
          <t xml:space="preserve">
4. Semua bentuk partisipasi dilakukan oleh alumni.
3. 3 - 4 bentuk partisipasi dilakukan oleh alumni.
2. Hanya 2 bentuk partisipasi yang dilakukan oleh alumni.
1. Hanya 1 bentuk partisipasi saja yang dilakukan oleh alumni.
0. Tidak ada partisipasi alumni.
</t>
        </r>
        <r>
          <rPr>
            <b/>
            <sz val="9"/>
            <color indexed="81"/>
            <rFont val="Tahoma"/>
            <family val="2"/>
          </rPr>
          <t>Penjelasan Rubrik:</t>
        </r>
        <r>
          <rPr>
            <sz val="9"/>
            <color indexed="81"/>
            <rFont val="Tahoma"/>
            <family val="2"/>
          </rPr>
          <t xml:space="preserve">
Partisipasi alumni dalam mendukung pengembangan akademik program studi dalam bentuk:
1. Sumbangan dana.
2. Sumbangan fasilitas.
3. Keterlibatan dalam kegiatan akademik.
4. Pengembangan jejaring.
5. Penyediaan fasilitas untuk kegiatan akademik.</t>
        </r>
      </text>
    </comment>
    <comment ref="C132" authorId="0">
      <text>
        <r>
          <rPr>
            <b/>
            <sz val="9"/>
            <color indexed="81"/>
            <rFont val="Tahoma"/>
            <family val="2"/>
          </rPr>
          <t>Rubrik:</t>
        </r>
        <r>
          <rPr>
            <sz val="9"/>
            <color indexed="81"/>
            <rFont val="Tahoma"/>
            <family val="2"/>
          </rPr>
          <t xml:space="preserve">
4. Rasio mahasiswa terhadap dosen tetap yang bidang keahliannya sesuai dengan bidang Prodi (RMD) untuk bidang sosial : 27 &lt; RMD </t>
        </r>
        <r>
          <rPr>
            <u/>
            <sz val="9"/>
            <color indexed="81"/>
            <rFont val="Tahoma"/>
            <family val="2"/>
          </rPr>
          <t>&lt;</t>
        </r>
        <r>
          <rPr>
            <sz val="9"/>
            <color indexed="81"/>
            <rFont val="Tahoma"/>
            <family val="2"/>
          </rPr>
          <t xml:space="preserve"> 33 ; bidang eksakta : 17 &lt; RMD </t>
        </r>
        <r>
          <rPr>
            <u/>
            <sz val="9"/>
            <color indexed="81"/>
            <rFont val="Tahoma"/>
            <family val="2"/>
          </rPr>
          <t>&lt;</t>
        </r>
        <r>
          <rPr>
            <sz val="9"/>
            <color indexed="81"/>
            <rFont val="Tahoma"/>
            <family val="2"/>
          </rPr>
          <t xml:space="preserve"> 23; Fakultas Kedokteran tahap akademik: 8 &lt; RMD </t>
        </r>
        <r>
          <rPr>
            <u/>
            <sz val="9"/>
            <color indexed="81"/>
            <rFont val="Tahoma"/>
            <family val="2"/>
          </rPr>
          <t>&lt;</t>
        </r>
        <r>
          <rPr>
            <sz val="9"/>
            <color indexed="81"/>
            <rFont val="Tahoma"/>
            <family val="2"/>
          </rPr>
          <t xml:space="preserve"> 12 dan tahap profesi 3 &lt; RMD </t>
        </r>
        <r>
          <rPr>
            <u/>
            <sz val="9"/>
            <color indexed="81"/>
            <rFont val="Tahoma"/>
            <family val="2"/>
          </rPr>
          <t>&lt;</t>
        </r>
        <r>
          <rPr>
            <sz val="9"/>
            <color indexed="81"/>
            <rFont val="Tahoma"/>
            <family val="2"/>
          </rPr>
          <t xml:space="preserve"> 7.
3. Untuk bidang sosial: 33 &lt; RMD </t>
        </r>
        <r>
          <rPr>
            <u/>
            <sz val="9"/>
            <color indexed="81"/>
            <rFont val="Tahoma"/>
            <family val="2"/>
          </rPr>
          <t>&lt;</t>
        </r>
        <r>
          <rPr>
            <sz val="9"/>
            <color indexed="81"/>
            <rFont val="Tahoma"/>
            <family val="2"/>
          </rPr>
          <t xml:space="preserve"> 40 ; bidang eksakta: 23 &lt; RMD </t>
        </r>
        <r>
          <rPr>
            <u/>
            <sz val="9"/>
            <color indexed="81"/>
            <rFont val="Tahoma"/>
            <family val="2"/>
          </rPr>
          <t>&lt;</t>
        </r>
        <r>
          <rPr>
            <sz val="9"/>
            <color indexed="81"/>
            <rFont val="Tahoma"/>
            <family val="2"/>
          </rPr>
          <t xml:space="preserve"> 30 ; Fakultas Kedokteran tahap akademik: 12 &lt; RMD </t>
        </r>
        <r>
          <rPr>
            <u/>
            <sz val="9"/>
            <color indexed="81"/>
            <rFont val="Tahoma"/>
            <family val="2"/>
          </rPr>
          <t>&lt;</t>
        </r>
        <r>
          <rPr>
            <sz val="9"/>
            <color indexed="81"/>
            <rFont val="Tahoma"/>
            <family val="2"/>
          </rPr>
          <t xml:space="preserve"> 16 dan tahap profesi 7 &lt; RMD </t>
        </r>
        <r>
          <rPr>
            <u/>
            <sz val="9"/>
            <color indexed="81"/>
            <rFont val="Tahoma"/>
            <family val="2"/>
          </rPr>
          <t>&lt;</t>
        </r>
        <r>
          <rPr>
            <sz val="9"/>
            <color indexed="81"/>
            <rFont val="Tahoma"/>
            <family val="2"/>
          </rPr>
          <t xml:space="preserve"> 11.
2. Untuk bidang sosial: 40 &lt; RMD </t>
        </r>
        <r>
          <rPr>
            <u/>
            <sz val="9"/>
            <color indexed="81"/>
            <rFont val="Tahoma"/>
            <family val="2"/>
          </rPr>
          <t>&lt;</t>
        </r>
        <r>
          <rPr>
            <sz val="9"/>
            <color indexed="81"/>
            <rFont val="Tahoma"/>
            <family val="2"/>
          </rPr>
          <t xml:space="preserve"> 50; bidang eksakta: 30 &lt; RMD </t>
        </r>
        <r>
          <rPr>
            <u/>
            <sz val="9"/>
            <color indexed="81"/>
            <rFont val="Tahoma"/>
            <family val="2"/>
          </rPr>
          <t>&lt;</t>
        </r>
        <r>
          <rPr>
            <sz val="9"/>
            <color indexed="81"/>
            <rFont val="Tahoma"/>
            <family val="2"/>
          </rPr>
          <t xml:space="preserve"> 40; Fakultas Kedokteran tahap akademik: 16 &lt; RMD </t>
        </r>
        <r>
          <rPr>
            <u/>
            <sz val="9"/>
            <color indexed="81"/>
            <rFont val="Tahoma"/>
            <family val="2"/>
          </rPr>
          <t>&lt;</t>
        </r>
        <r>
          <rPr>
            <sz val="9"/>
            <color indexed="81"/>
            <rFont val="Tahoma"/>
            <family val="2"/>
          </rPr>
          <t xml:space="preserve"> 20 dan tahap profesi 11 &lt; RMD </t>
        </r>
        <r>
          <rPr>
            <u/>
            <sz val="9"/>
            <color indexed="81"/>
            <rFont val="Tahoma"/>
            <family val="2"/>
          </rPr>
          <t>&lt;</t>
        </r>
        <r>
          <rPr>
            <sz val="9"/>
            <color indexed="81"/>
            <rFont val="Tahoma"/>
            <family val="2"/>
          </rPr>
          <t xml:space="preserve"> 15.
1. Untuk bidang sosial: 50 &lt; RMD </t>
        </r>
        <r>
          <rPr>
            <u/>
            <sz val="9"/>
            <color indexed="81"/>
            <rFont val="Tahoma"/>
            <family val="2"/>
          </rPr>
          <t>&lt;</t>
        </r>
        <r>
          <rPr>
            <sz val="9"/>
            <color indexed="81"/>
            <rFont val="Tahoma"/>
            <family val="2"/>
          </rPr>
          <t xml:space="preserve"> 60 ; bidang eksakta: 40 &lt; RMD </t>
        </r>
        <r>
          <rPr>
            <u/>
            <sz val="9"/>
            <color indexed="81"/>
            <rFont val="Tahoma"/>
            <family val="2"/>
          </rPr>
          <t>&lt;</t>
        </r>
        <r>
          <rPr>
            <sz val="9"/>
            <color indexed="81"/>
            <rFont val="Tahoma"/>
            <family val="2"/>
          </rPr>
          <t xml:space="preserve"> 50 ; Fakultas Kedokteran tahap akademik: 20 &lt; RMD </t>
        </r>
        <r>
          <rPr>
            <u/>
            <sz val="9"/>
            <color indexed="81"/>
            <rFont val="Tahoma"/>
            <family val="2"/>
          </rPr>
          <t>&lt;</t>
        </r>
        <r>
          <rPr>
            <sz val="9"/>
            <color indexed="81"/>
            <rFont val="Tahoma"/>
            <family val="2"/>
          </rPr>
          <t xml:space="preserve"> 24 dan tahap profesi 15 &lt; RMD </t>
        </r>
        <r>
          <rPr>
            <u/>
            <sz val="9"/>
            <color indexed="81"/>
            <rFont val="Tahoma"/>
            <family val="2"/>
          </rPr>
          <t>&lt;</t>
        </r>
        <r>
          <rPr>
            <sz val="9"/>
            <color indexed="81"/>
            <rFont val="Tahoma"/>
            <family val="2"/>
          </rPr>
          <t xml:space="preserve"> 19.
0. Untuk bidang sosial: RMD &gt; 60 ; bidang eksakta: RMD &gt; 50 ; Fakultas Kedokteran tahap akademik: RMD &gt; 24 dan tahap profesi RMD &gt; 19.
</t>
        </r>
        <r>
          <rPr>
            <b/>
            <sz val="9"/>
            <color indexed="81"/>
            <rFont val="Tahoma"/>
            <family val="2"/>
          </rPr>
          <t>Penjelasan Rubrik:</t>
        </r>
        <r>
          <rPr>
            <sz val="9"/>
            <color indexed="81"/>
            <rFont val="Tahoma"/>
            <family val="2"/>
          </rPr>
          <t xml:space="preserve">
RMD = (mahasiswa reguler + mhs reguler mandiri) / jumlah dosen tetap
</t>
        </r>
      </text>
    </comment>
    <comment ref="C133" authorId="0">
      <text>
        <r>
          <rPr>
            <b/>
            <sz val="9"/>
            <color indexed="81"/>
            <rFont val="Tahoma"/>
            <family val="2"/>
          </rPr>
          <t>Rubrik:</t>
        </r>
        <r>
          <rPr>
            <sz val="9"/>
            <color indexed="81"/>
            <rFont val="Tahoma"/>
            <family val="2"/>
          </rPr>
          <t xml:space="preserve">
4. Program studi sudah melaksanakan kegiatan seminar/pelatihan/ workshop/ lokakarya dengan mendatangkan tenaga ahli/pakar pembicara dari luar PT sendiri </t>
        </r>
        <r>
          <rPr>
            <u/>
            <sz val="9"/>
            <color indexed="81"/>
            <rFont val="Tahoma"/>
            <family val="2"/>
          </rPr>
          <t>&gt;</t>
        </r>
        <r>
          <rPr>
            <sz val="9"/>
            <color indexed="81"/>
            <rFont val="Tahoma"/>
            <family val="2"/>
          </rPr>
          <t xml:space="preserve"> 4 kali dalam setahun.
3. Program studi sudah melaksanakan kegiatan seminar/pelatihan/ workshop/ lokakarya dengan mendatangkan tenaga ahli/pakar pembicara dari luar PT sendiri 3 kali dalam setahun.
2. Program studi sudah melaksanakan kegiatan seminar/pelatihan/ workshop/ lokakarya dengan mendatangkan tenaga ahli/pakar pembicara dari luar PT sendiri 2 kali dalam setahun.
1. Program studi sudah melaksanakan kegiatan seminar/pelatihan/ workshop/ lokakarya dengan mendatangkan tenaga ahli/pakar pembicara dari luar PT sendiri 1 kali dalam setahun.
0. Program studi tidak melaksanakan kegiatan seminar/pelatihan/ workshop/ lokakarya. 
</t>
        </r>
        <r>
          <rPr>
            <b/>
            <sz val="9"/>
            <color indexed="81"/>
            <rFont val="Tahoma"/>
            <family val="2"/>
          </rPr>
          <t>Penjelasan Rubrik:</t>
        </r>
        <r>
          <rPr>
            <sz val="9"/>
            <color indexed="81"/>
            <rFont val="Tahoma"/>
            <family val="2"/>
          </rPr>
          <t xml:space="preserve">
Bukti pendukung berupa leaflet, buku program / daftar hadir peserta dan narasumber, </t>
        </r>
        <r>
          <rPr>
            <i/>
            <sz val="9"/>
            <color indexed="81"/>
            <rFont val="Tahoma"/>
            <family val="2"/>
          </rPr>
          <t>proceeding</t>
        </r>
      </text>
    </comment>
    <comment ref="C136" authorId="0">
      <text>
        <r>
          <rPr>
            <b/>
            <sz val="9"/>
            <color indexed="81"/>
            <rFont val="Tahoma"/>
            <family val="2"/>
          </rPr>
          <t>Rubrik:</t>
        </r>
        <r>
          <rPr>
            <sz val="9"/>
            <color indexed="81"/>
            <rFont val="Tahoma"/>
            <family val="2"/>
          </rPr>
          <t xml:space="preserve">
4. Lebih dari 50%.
3. Lebih dari 30% s.d. 50%.
2. Lebih dari 10% s.d 30%.
1. Kurang dari 10%.
</t>
        </r>
      </text>
    </comment>
    <comment ref="C137" authorId="0">
      <text>
        <r>
          <rPr>
            <b/>
            <sz val="9"/>
            <color indexed="81"/>
            <rFont val="Tahoma"/>
            <family val="2"/>
          </rPr>
          <t>Rubrik:</t>
        </r>
        <r>
          <rPr>
            <sz val="9"/>
            <color indexed="81"/>
            <rFont val="Tahoma"/>
            <family val="2"/>
          </rPr>
          <t xml:space="preserve">
4. Lebih dari 30% dosen tetap menjadi anggota organisasi profesi / bidang ilmu tingkat internasional.
3. Lebih dari 30 % dosen tetap menjadi anggota organisasi profesi/bidang ilmu tingkat internasional atau nasional.
2. Antara 15% s.d. 30% dosen tetap menjadi anggota organisasi profesi/bidang ilmu tingkat internasional atau nasional.
1. Kurang dari 15% dosen tetap menjadi anggota organisasi profesi /bidang ilmu tingkat internasional atau nasional.
0. Tidak ada dosen menjadi anggota profesi/bidang ilmu tingkat internasional atau nasional.
</t>
        </r>
        <r>
          <rPr>
            <b/>
            <sz val="9"/>
            <color indexed="81"/>
            <rFont val="Tahoma"/>
            <family val="2"/>
          </rPr>
          <t>Penjelasan Rubrik:</t>
        </r>
        <r>
          <rPr>
            <sz val="9"/>
            <color indexed="81"/>
            <rFont val="Tahoma"/>
            <family val="2"/>
          </rPr>
          <t xml:space="preserve">
Keanggotaan dosen pada organisasi profesi/bidang ilmu dibuktikan dengan sertifikat atau kartu tanda keanggotaan organisasi profesi.
</t>
        </r>
      </text>
    </comment>
    <comment ref="C144"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7"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54"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5"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8"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9"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400
3. 250 </t>
        </r>
        <r>
          <rPr>
            <u/>
            <sz val="9"/>
            <color indexed="81"/>
            <rFont val="Tahoma"/>
            <family val="2"/>
          </rPr>
          <t>&lt;</t>
        </r>
        <r>
          <rPr>
            <sz val="9"/>
            <color indexed="81"/>
            <rFont val="Tahoma"/>
            <family val="2"/>
          </rPr>
          <t xml:space="preserve"> jumlah judul yang relevan &lt; 400
2. 100 </t>
        </r>
        <r>
          <rPr>
            <u/>
            <sz val="9"/>
            <color indexed="81"/>
            <rFont val="Tahoma"/>
            <family val="2"/>
          </rPr>
          <t>&lt;</t>
        </r>
        <r>
          <rPr>
            <sz val="9"/>
            <color indexed="81"/>
            <rFont val="Tahoma"/>
            <family val="2"/>
          </rPr>
          <t xml:space="preserve"> jumlah judul yang relevan &lt; 250
1. 50 </t>
        </r>
        <r>
          <rPr>
            <u/>
            <sz val="9"/>
            <color indexed="81"/>
            <rFont val="Tahoma"/>
            <family val="2"/>
          </rPr>
          <t>&lt;</t>
        </r>
        <r>
          <rPr>
            <sz val="9"/>
            <color indexed="81"/>
            <rFont val="Tahoma"/>
            <family val="2"/>
          </rPr>
          <t xml:space="preserve"> jumlah judul yang relevan &lt; 100
0. Jumlah judul yang relevan &lt; 50
</t>
        </r>
        <r>
          <rPr>
            <b/>
            <sz val="9"/>
            <color indexed="81"/>
            <rFont val="Tahoma"/>
            <family val="2"/>
          </rPr>
          <t>Penjelasan Rubrik:</t>
        </r>
        <r>
          <rPr>
            <sz val="9"/>
            <color indexed="81"/>
            <rFont val="Tahoma"/>
            <family val="2"/>
          </rPr>
          <t xml:space="preserve">
Buku teks dapat berupa hard copy, CD-ROM atau media lainnya
</t>
        </r>
      </text>
    </comment>
    <comment ref="C160" authorId="0">
      <text>
        <r>
          <rPr>
            <b/>
            <sz val="9"/>
            <color indexed="81"/>
            <rFont val="Tahoma"/>
            <family val="2"/>
          </rPr>
          <t>Rubrik:</t>
        </r>
        <r>
          <rPr>
            <sz val="9"/>
            <color indexed="81"/>
            <rFont val="Tahoma"/>
            <family val="2"/>
          </rPr>
          <t xml:space="preserve">
4. Jumlah judul </t>
        </r>
        <r>
          <rPr>
            <u/>
            <sz val="9"/>
            <color indexed="81"/>
            <rFont val="Tahoma"/>
            <family val="2"/>
          </rPr>
          <t>&gt;</t>
        </r>
        <r>
          <rPr>
            <sz val="9"/>
            <color indexed="81"/>
            <rFont val="Tahoma"/>
            <family val="2"/>
          </rPr>
          <t xml:space="preserve"> 200
3. 150 </t>
        </r>
        <r>
          <rPr>
            <u/>
            <sz val="9"/>
            <color indexed="81"/>
            <rFont val="Tahoma"/>
            <family val="2"/>
          </rPr>
          <t>&lt;</t>
        </r>
        <r>
          <rPr>
            <sz val="9"/>
            <color indexed="81"/>
            <rFont val="Tahoma"/>
            <family val="2"/>
          </rPr>
          <t xml:space="preserve"> Jumlah judul &lt; 200
2. 100 </t>
        </r>
        <r>
          <rPr>
            <u/>
            <sz val="9"/>
            <color indexed="81"/>
            <rFont val="Tahoma"/>
            <family val="2"/>
          </rPr>
          <t>&lt;</t>
        </r>
        <r>
          <rPr>
            <sz val="9"/>
            <color indexed="81"/>
            <rFont val="Tahoma"/>
            <family val="2"/>
          </rPr>
          <t xml:space="preserve"> Jumlah judul &lt; 150
1. 50 </t>
        </r>
        <r>
          <rPr>
            <u/>
            <sz val="9"/>
            <color indexed="81"/>
            <rFont val="Tahoma"/>
            <family val="2"/>
          </rPr>
          <t>&lt;</t>
        </r>
        <r>
          <rPr>
            <sz val="9"/>
            <color indexed="81"/>
            <rFont val="Tahoma"/>
            <family val="2"/>
          </rPr>
          <t xml:space="preserve"> Jumlah judul &lt; 100
0. Jumlah judul &lt; 50
</t>
        </r>
        <r>
          <rPr>
            <b/>
            <sz val="9"/>
            <color indexed="81"/>
            <rFont val="Tahoma"/>
            <family val="2"/>
          </rPr>
          <t>Penjelasan Rubrik:</t>
        </r>
        <r>
          <rPr>
            <sz val="9"/>
            <color indexed="81"/>
            <rFont val="Tahoma"/>
            <family val="2"/>
          </rPr>
          <t xml:space="preserve">
Disertasi/tesis/tugas akhir dapat berupa hard copy, CD-ROM atau media lainnya.</t>
        </r>
      </text>
    </comment>
    <comment ref="C161"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62"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2, dan nomornya lengkap.
3. 1  judul jurnal, dan nomornya lengkap.
2. Tidak ada jurnal internasional yang nomornya lengkap.
1. Tidak ada skor.
</t>
        </r>
        <r>
          <rPr>
            <b/>
            <sz val="9"/>
            <color indexed="81"/>
            <rFont val="Tahoma"/>
            <family val="2"/>
          </rPr>
          <t>Penjelasan Rubrik:</t>
        </r>
        <r>
          <rPr>
            <sz val="9"/>
            <color indexed="81"/>
            <rFont val="Tahoma"/>
            <family val="2"/>
          </rPr>
          <t xml:space="preserve"> 
Jurnal ilmiah dapat berupa hard copy, CD-ROM atau media lainnya</t>
        </r>
      </text>
    </comment>
    <comment ref="C163"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8"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5" authorId="0">
      <text>
        <r>
          <rPr>
            <b/>
            <sz val="9"/>
            <color indexed="81"/>
            <rFont val="Tahoma"/>
            <family val="2"/>
          </rPr>
          <t>Rubrik:</t>
        </r>
        <r>
          <rPr>
            <sz val="9"/>
            <color indexed="81"/>
            <rFont val="Tahoma"/>
            <family val="2"/>
          </rPr>
          <t xml:space="preserve">
4. RDP &gt; Rp. 3 juta.
3. Rp. 2 juta &lt; RDP </t>
        </r>
        <r>
          <rPr>
            <u/>
            <sz val="9"/>
            <color indexed="81"/>
            <rFont val="Tahoma"/>
            <family val="2"/>
          </rPr>
          <t>&lt;</t>
        </r>
        <r>
          <rPr>
            <sz val="9"/>
            <color indexed="81"/>
            <rFont val="Tahoma"/>
            <family val="2"/>
          </rPr>
          <t xml:space="preserve"> Rp. 3 juta.
2. Rp. 1 juta </t>
        </r>
        <r>
          <rPr>
            <u/>
            <sz val="9"/>
            <color indexed="81"/>
            <rFont val="Tahoma"/>
            <family val="2"/>
          </rPr>
          <t>&lt;</t>
        </r>
        <r>
          <rPr>
            <sz val="9"/>
            <color indexed="81"/>
            <rFont val="Tahoma"/>
            <family val="2"/>
          </rPr>
          <t xml:space="preserve"> RDP </t>
        </r>
        <r>
          <rPr>
            <u/>
            <sz val="9"/>
            <color indexed="81"/>
            <rFont val="Tahoma"/>
            <family val="2"/>
          </rPr>
          <t>&lt;</t>
        </r>
        <r>
          <rPr>
            <sz val="9"/>
            <color indexed="81"/>
            <rFont val="Tahoma"/>
            <family val="2"/>
          </rPr>
          <t xml:space="preserve"> Rp. 2 juta.
1. RDP &lt; Rp. 1 juta.
0. RDP = Rp. 0,00</t>
        </r>
      </text>
    </comment>
    <comment ref="C176" authorId="0">
      <text>
        <r>
          <rPr>
            <b/>
            <sz val="9"/>
            <color indexed="81"/>
            <rFont val="Tahoma"/>
            <family val="2"/>
          </rPr>
          <t>Rubrik :</t>
        </r>
        <r>
          <rPr>
            <sz val="9"/>
            <color indexed="81"/>
            <rFont val="Tahoma"/>
            <family val="2"/>
          </rPr>
          <t xml:space="preserve">
4. RDPM &gt; Rp. 1,5 juta.
3. Rp. 1 juta &lt; RDPM </t>
        </r>
        <r>
          <rPr>
            <u/>
            <sz val="9"/>
            <color indexed="81"/>
            <rFont val="Tahoma"/>
            <family val="2"/>
          </rPr>
          <t>&lt;</t>
        </r>
        <r>
          <rPr>
            <sz val="9"/>
            <color indexed="81"/>
            <rFont val="Tahoma"/>
            <family val="2"/>
          </rPr>
          <t xml:space="preserve"> Rp. 1,5 juta.
2. Rp. 0,5 juta &lt; RDPM </t>
        </r>
        <r>
          <rPr>
            <u/>
            <sz val="9"/>
            <color indexed="81"/>
            <rFont val="Tahoma"/>
            <family val="2"/>
          </rPr>
          <t>&lt;</t>
        </r>
        <r>
          <rPr>
            <sz val="9"/>
            <color indexed="81"/>
            <rFont val="Tahoma"/>
            <family val="2"/>
          </rPr>
          <t xml:space="preserve"> Rp. 1 juta.
1. Rp. 0,00 &lt; RDPM </t>
        </r>
        <r>
          <rPr>
            <u/>
            <sz val="9"/>
            <color indexed="81"/>
            <rFont val="Tahoma"/>
            <family val="2"/>
          </rPr>
          <t>&lt;</t>
        </r>
        <r>
          <rPr>
            <sz val="9"/>
            <color indexed="81"/>
            <rFont val="Tahoma"/>
            <family val="2"/>
          </rPr>
          <t xml:space="preserve"> Rp. 0,5  juta.
0. RDPM = Rp. 0,00
</t>
        </r>
      </text>
    </comment>
    <comment ref="C177" authorId="0">
      <text>
        <r>
          <rPr>
            <b/>
            <sz val="9"/>
            <color indexed="81"/>
            <rFont val="Tahoma"/>
            <family val="2"/>
          </rPr>
          <t>Rubrik:</t>
        </r>
        <r>
          <rPr>
            <sz val="9"/>
            <color indexed="81"/>
            <rFont val="Tahoma"/>
            <family val="2"/>
          </rPr>
          <t xml:space="preserve">
4. Jumlah dana lebih dari Rp. 450 juta per tahun.
3. Jumlah dana  Rp. 201 juta - Rp. 450 juta per tahun.
2. Jumlah dana  Rp. 101 juta - Rp. 200 juta per tahun.
1. Jumlah dana kurang dari  Rp. 100 juta per tahun.
0. Tidak ada dana yang dikelola program studi.</t>
        </r>
      </text>
    </comment>
    <comment ref="C184"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t>
        </r>
      </text>
    </comment>
    <comment ref="C187"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9"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92"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4" authorId="0">
      <text>
        <r>
          <rPr>
            <b/>
            <sz val="9"/>
            <color indexed="81"/>
            <rFont val="Tahoma"/>
            <family val="2"/>
          </rPr>
          <t xml:space="preserve">Rubrik:
</t>
        </r>
        <r>
          <rPr>
            <sz val="9"/>
            <color indexed="81"/>
            <rFont val="Tahoma"/>
            <family val="2"/>
          </rPr>
          <t xml:space="preserve">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
</t>
        </r>
      </text>
    </comment>
    <comment ref="C199" authorId="0">
      <text>
        <r>
          <rPr>
            <b/>
            <sz val="9"/>
            <color indexed="81"/>
            <rFont val="Tahoma"/>
            <family val="2"/>
          </rPr>
          <t>Rubrik:</t>
        </r>
        <r>
          <rPr>
            <sz val="9"/>
            <color indexed="81"/>
            <rFont val="Tahoma"/>
            <family val="2"/>
          </rPr>
          <t xml:space="preserve">
4. PDM &gt; 25%
3. 15% &lt; PDM </t>
        </r>
        <r>
          <rPr>
            <u/>
            <sz val="9"/>
            <color indexed="81"/>
            <rFont val="Tahoma"/>
            <family val="2"/>
          </rPr>
          <t>&lt;</t>
        </r>
        <r>
          <rPr>
            <sz val="9"/>
            <color indexed="81"/>
            <rFont val="Tahoma"/>
            <family val="2"/>
          </rPr>
          <t xml:space="preserve"> 25%
2. 5% &lt; PDM </t>
        </r>
        <r>
          <rPr>
            <u/>
            <sz val="9"/>
            <color indexed="81"/>
            <rFont val="Tahoma"/>
            <family val="2"/>
          </rPr>
          <t>&lt;</t>
        </r>
        <r>
          <rPr>
            <sz val="9"/>
            <color indexed="81"/>
            <rFont val="Tahoma"/>
            <family val="2"/>
          </rPr>
          <t xml:space="preserve"> 15%
1. 0% &lt; PDM </t>
        </r>
        <r>
          <rPr>
            <u/>
            <sz val="9"/>
            <color indexed="81"/>
            <rFont val="Tahoma"/>
            <family val="2"/>
          </rPr>
          <t>&lt;</t>
        </r>
        <r>
          <rPr>
            <sz val="9"/>
            <color indexed="81"/>
            <rFont val="Tahoma"/>
            <family val="2"/>
          </rPr>
          <t xml:space="preserve"> 5%
0. PDM = 0
Penjelasan Rubrik:
PD = persentase mahasiswa yang melakukan tugas akhir dalam penelitian dosen.</t>
        </r>
      </text>
    </comment>
    <comment ref="C200"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201" authorId="0">
      <text>
        <r>
          <rPr>
            <b/>
            <sz val="9"/>
            <color indexed="81"/>
            <rFont val="Tahoma"/>
            <family val="2"/>
          </rPr>
          <t xml:space="preserve">Rubrik:
</t>
        </r>
        <r>
          <rPr>
            <sz val="9"/>
            <color indexed="81"/>
            <rFont val="Tahoma"/>
            <family val="2"/>
          </rPr>
          <t xml:space="preserve">4. Ada bukti bahwa skripsi diolah menjadi artikel ilmiah dan dipublikasikan pada jurnal elektronik yang memiliki ISSN secara berkala.
3. Ada bukti bahwa skripsi diolah menjadi artikel ilmiah dan dipublikasikan pada jurnal elektronik yang memiliki ISSN secara temporer.
2. Ada bukti bahwa skripsi diolah menjadi artikel ilmiah dan  diunggah ke laman direktori website universitas/fakultas/prodi.
1. Ada bukti bahwa skripsi diunggah ke laman direktori laman website universitas/fakultas/prodi.
0. Skripsi hanya diserahkan ke perpustakaan.
</t>
        </r>
      </text>
    </comment>
    <comment ref="C204" authorId="0">
      <text>
        <r>
          <rPr>
            <b/>
            <sz val="9"/>
            <color indexed="81"/>
            <rFont val="Tahoma"/>
            <family val="2"/>
          </rPr>
          <t xml:space="preserve">Rubrik: </t>
        </r>
        <r>
          <rPr>
            <sz val="9"/>
            <color indexed="81"/>
            <rFont val="Tahoma"/>
            <family val="2"/>
          </rPr>
          <t xml:space="preserve">
4. NK ≥ 3
3.  2 </t>
        </r>
        <r>
          <rPr>
            <u/>
            <sz val="9"/>
            <color indexed="81"/>
            <rFont val="Tahoma"/>
            <family val="2"/>
          </rPr>
          <t>&lt;</t>
        </r>
        <r>
          <rPr>
            <sz val="9"/>
            <color indexed="81"/>
            <rFont val="Tahoma"/>
            <family val="2"/>
          </rPr>
          <t xml:space="preserve"> NK &lt;  3
2. 1  </t>
        </r>
        <r>
          <rPr>
            <u/>
            <sz val="9"/>
            <color indexed="81"/>
            <rFont val="Tahoma"/>
            <family val="2"/>
          </rPr>
          <t>&lt;</t>
        </r>
        <r>
          <rPr>
            <sz val="9"/>
            <color indexed="81"/>
            <rFont val="Tahoma"/>
            <family val="2"/>
          </rPr>
          <t xml:space="preserve"> NK  &lt;  2
1.  0 &lt;  NK &lt;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5"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6
3. 3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6
2. 1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3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6" authorId="0">
      <text>
        <r>
          <rPr>
            <b/>
            <sz val="9"/>
            <color indexed="81"/>
            <rFont val="Tahoma"/>
            <family val="2"/>
          </rPr>
          <t>Rubrik:</t>
        </r>
        <r>
          <rPr>
            <sz val="9"/>
            <color indexed="81"/>
            <rFont val="Tahoma"/>
            <family val="2"/>
          </rPr>
          <t xml:space="preserve">
4. Dua atau lebih karya yang memperoleh HAKI.
3. Satu karya yang memperoleh HAKI.
2. Tidak ada karya yang memperoleh HAKI.
1. Tidak ada skor.</t>
        </r>
      </text>
    </comment>
    <comment ref="C211"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21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21"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22"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34" authorId="0">
      <text>
        <r>
          <rPr>
            <b/>
            <sz val="9"/>
            <color indexed="81"/>
            <rFont val="Tahoma"/>
            <family val="2"/>
          </rPr>
          <t>Rubrik:</t>
        </r>
        <r>
          <rPr>
            <sz val="9"/>
            <color indexed="81"/>
            <rFont val="Tahoma"/>
            <family val="2"/>
          </rPr>
          <t xml:space="preserve">
4. Lingkungan program studi sangat bersih dan sehat.
3. Lingkungan program studi cukup bersih dan sehat.
2. Lingkungan program studi kurang bersih dan sehat.
1. Lingkungan program studi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<sst xmlns="http://schemas.openxmlformats.org/spreadsheetml/2006/main" count="433" uniqueCount="381">
  <si>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</si>
  <si>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</si>
  <si>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</si>
  <si>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</si>
  <si>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</si>
  <si>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</si>
  <si>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</si>
  <si>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</si>
  <si>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</si>
  <si>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</si>
  <si>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</si>
  <si>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</si>
  <si>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</si>
  <si>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</si>
  <si>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</si>
  <si>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</si>
  <si>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</si>
  <si>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</si>
  <si>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</si>
  <si>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</si>
  <si>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</si>
  <si>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</si>
  <si>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</si>
  <si>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</si>
  <si>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</si>
  <si>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</si>
  <si>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</si>
  <si>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</si>
  <si>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</si>
  <si>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</si>
  <si>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</si>
  <si>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</si>
  <si>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</si>
  <si>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</si>
  <si>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</si>
  <si>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</si>
  <si>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</si>
  <si>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</si>
  <si>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</si>
  <si>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</si>
  <si>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</si>
  <si>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</si>
  <si>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</si>
  <si>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</si>
  <si>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</si>
  <si>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Status</t>
  </si>
  <si>
    <t>Akreditasi Prodi</t>
  </si>
  <si>
    <t xml:space="preserve">Nama Prodi Perguruan Tinggi: </t>
  </si>
  <si>
    <t>UNIVERSITAS ANDALAS</t>
  </si>
  <si>
    <t>UNAND</t>
  </si>
  <si>
    <t>PADANG</t>
  </si>
  <si>
    <t>SUMATERA BARAT</t>
  </si>
  <si>
    <t>NEGERI</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</si>
  <si>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</si>
  <si>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</si>
  <si>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</si>
  <si>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</si>
  <si>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</si>
  <si>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</si>
  <si>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</si>
  <si>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</si>
  <si>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</si>
  <si>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</si>
  <si>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</si>
  <si>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</si>
  <si>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</si>
  <si>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</si>
  <si>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</si>
  <si>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</si>
  <si>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</si>
  <si>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</si>
  <si>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</si>
  <si>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</si>
  <si>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</si>
  <si>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</si>
  <si>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</si>
  <si>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</si>
  <si>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</si>
  <si>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</si>
  <si>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</si>
  <si>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</si>
  <si>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</si>
  <si>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</si>
  <si>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</si>
  <si>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</si>
  <si>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</si>
  <si>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</si>
  <si>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</si>
  <si>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</si>
  <si>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</si>
  <si>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</si>
  <si>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</si>
  <si>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</si>
  <si>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</si>
  <si>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</si>
  <si>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</si>
  <si>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</si>
  <si>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</si>
  <si>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</si>
  <si>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</si>
  <si>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</si>
  <si>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</si>
  <si>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</si>
  <si>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</si>
  <si>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</si>
  <si>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</si>
  <si>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</si>
  <si>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</si>
  <si>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</si>
  <si>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</si>
  <si>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</si>
  <si>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</si>
  <si>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</si>
  <si>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</si>
  <si>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</si>
  <si>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</si>
  <si>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</si>
  <si>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</si>
  <si>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</si>
  <si>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</si>
  <si>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</si>
  <si>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</si>
  <si>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</si>
  <si>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</si>
  <si>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</si>
  <si>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</si>
  <si>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</si>
  <si>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</si>
  <si>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</si>
  <si>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</si>
  <si>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</si>
  <si>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</si>
  <si>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</si>
  <si>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</si>
  <si>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</si>
  <si>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</si>
  <si>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</si>
  <si>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</si>
  <si>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</si>
  <si>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</si>
  <si>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</si>
  <si>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</si>
  <si>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</si>
  <si>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</si>
  <si>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</si>
  <si>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</si>
  <si>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</si>
  <si>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</si>
  <si>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</si>
  <si>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</si>
  <si>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</si>
  <si>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</si>
  <si>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</si>
  <si>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</si>
  <si>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</si>
  <si>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14. Persyaratan penguasaan Bahasa Inggris (skor TOEFL institusi) yang harus dipenuhi oleh mahasiswa sebagai persyaratan lulus.</t>
  </si>
  <si>
    <t xml:space="preserve">15. Kurikulum memuat </t>
  </si>
  <si>
    <t>16. Setiap mata kuliah dalam kurikulum menetapkan capaian pembelajaran yang meliputi aspek kognitif, psikomotorik dan afektif.</t>
  </si>
  <si>
    <t>17. Fleksibilitas kurikulum yang memberikan keleluasaan (fleksibilitas) pada mahasiswa untuk memperluas wawasan dan memperdalam keahlian sesuai dengan minatnya.</t>
  </si>
  <si>
    <t>18. Evaluasi kurikulum</t>
  </si>
  <si>
    <t>19. Materi ajar dievaluasi secara berkala minimal setiap tahun sesuai dengan capaian pembelajaran.</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</si>
  <si>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</si>
  <si>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</si>
  <si>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</si>
  <si>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</si>
  <si>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25. RPKPS dan bahan ajar diunggah ke laman Interactive-Learning (I-Learning) atau pada website fakultas/program studi. </t>
  </si>
  <si>
    <t>26. Program studi memiliki:</t>
  </si>
  <si>
    <t>27. Peran Penasihat Akademik (PA)</t>
  </si>
  <si>
    <t>28. Setiap mata kuliah diasuh oleh dosen yang sesuai dengan bidang keahliannya.</t>
  </si>
  <si>
    <t>29. Pembelajaran SCL dilaksanakan dengan jumlah mahasiswa:</t>
  </si>
  <si>
    <t>30. Program studi menyelenggarakan proses pembelajaran secara efektif yaitu melalui I-Learning.</t>
  </si>
  <si>
    <t>31. Dosen menyampaikan RPKPS dan kontrak perkuliahan pada pertemuan pertama perkuliahan.</t>
  </si>
  <si>
    <t>32. Pembelajaran dilaksanakan sesuai dengan RPKPS atau sejenisnya.</t>
  </si>
  <si>
    <r>
      <t>33. Pelaksanaan praktikum (</t>
    </r>
    <r>
      <rPr>
        <b/>
        <sz val="11"/>
        <color theme="1"/>
        <rFont val="Calibri"/>
        <family val="2"/>
        <scheme val="minor"/>
      </rPr>
      <t>pertanyaan khusus untuk program studi eksakta</t>
    </r>
    <r>
      <rPr>
        <sz val="11"/>
        <color theme="1"/>
        <rFont val="Calibri"/>
        <family val="2"/>
        <scheme val="minor"/>
      </rPr>
      <t>)</t>
    </r>
  </si>
  <si>
    <r>
      <t>24. Substansi praktikum (</t>
    </r>
    <r>
      <rPr>
        <b/>
        <sz val="11"/>
        <color theme="1"/>
        <rFont val="Calibri"/>
        <family val="2"/>
        <scheme val="minor"/>
      </rPr>
      <t>pertanyaan khusus untuk program studi eksakta</t>
    </r>
    <r>
      <rPr>
        <sz val="11"/>
        <color theme="1"/>
        <rFont val="Calibri"/>
        <family val="2"/>
        <scheme val="minor"/>
      </rPr>
      <t>)</t>
    </r>
  </si>
  <si>
    <t>34. Rata-rata mahasiswa per dosen pembimbingan tugas akhir (TA)</t>
  </si>
  <si>
    <t>35. Rata-rata jumlah pertemuan/pembimbingan selama penyelesaian tugas akhir (TA)</t>
  </si>
  <si>
    <t>36.  Komponen evaluasi sesuai dengan kompetensi mata kuliah sebagaimana yang dicantumkan dalam RPKPS.</t>
  </si>
  <si>
    <t>37. Sistem evaluasi perkuliahan:</t>
  </si>
  <si>
    <r>
      <t xml:space="preserve">38. Persentase mata kuliah yang dalam penentuan nilai akhirnya memberikan bobot pada tugas-tugas (PR atau makalah) </t>
    </r>
    <r>
      <rPr>
        <u/>
        <sz val="11"/>
        <color theme="1"/>
        <rFont val="Calibri"/>
        <family val="2"/>
        <scheme val="minor"/>
      </rPr>
      <t>&gt;</t>
    </r>
    <r>
      <rPr>
        <sz val="11"/>
        <color theme="1"/>
        <rFont val="Calibri"/>
        <family val="2"/>
        <scheme val="minor"/>
      </rPr>
      <t xml:space="preserve"> 20% (PTGS)</t>
    </r>
  </si>
  <si>
    <t>39. Pelaksanaan evaluasi terdiri dari Ujian Tengah Semester (UTS), Ujian Akhir Semester (UAS), tugas dan atau praktikum.</t>
  </si>
  <si>
    <t>40.  Soal ujian UTS dan UAS divalidasi oleh peer reviewer yang ditetapkan oleh program studi.</t>
  </si>
  <si>
    <t>41. Penilaian ujian berdasarkan azas transparansi dan akuntabel.</t>
  </si>
  <si>
    <t>42. Mekanisme monitoring kegiatan perkuliahan</t>
  </si>
  <si>
    <t>43. Rata-rata waktu penyelesaian tugas akhir (WPTA).</t>
  </si>
  <si>
    <t>44. Evaluasi kemajuan studi mahasiswa:</t>
  </si>
  <si>
    <r>
      <t>45. Suasana akademik yang kondusif</t>
    </r>
    <r>
      <rPr>
        <b/>
        <sz val="11"/>
        <color theme="1" tint="4.9989318521683403E-2"/>
        <rFont val="Calibri"/>
        <family val="2"/>
        <scheme val="minor"/>
      </rPr>
      <t xml:space="preserve"> sesama dosen:</t>
    </r>
  </si>
  <si>
    <r>
      <t xml:space="preserve">46. Interaksi akademik yang kondusif </t>
    </r>
    <r>
      <rPr>
        <b/>
        <sz val="11"/>
        <color theme="1" tint="4.9989318521683403E-2"/>
        <rFont val="Calibri"/>
        <family val="2"/>
        <scheme val="minor"/>
      </rPr>
      <t>antara dosen dan mahasiswa:</t>
    </r>
  </si>
  <si>
    <t>47. Program studi  menfasilitasi pengembangan perilaku kecendekiawanan:</t>
  </si>
  <si>
    <t>48. Program studi memperkenalkan profilnya kepada masyarakat untuk mendapatkan calon mahasiswa yang bermutu.</t>
  </si>
  <si>
    <t>49. Penetapan kuota penerimaan mahasiswa:</t>
  </si>
  <si>
    <t>50. Rasio calon mahasiswa yang ikut seleksi dan daya tampung</t>
  </si>
  <si>
    <t>51. Persentase mahasiswa reguler yang melakukan registrasi dan calon mahasiswa baru reguler yang lulus seleksi (MR).</t>
  </si>
  <si>
    <t>52. Rasio mahasiswa baru transfer terhadap mahasiswa reguler (RM).</t>
  </si>
  <si>
    <t>53. Persentase mahasiswa warga negara asing terhadap jumlah mahasiswa (MWNA)</t>
  </si>
  <si>
    <t>54.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</si>
  <si>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55.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</si>
  <si>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56. Penghargaan kepada mahasiswa baik terhadap capaian prestasi akademik maupun non akademik: </t>
  </si>
  <si>
    <t>58. Rata-rata Indeks Prestasi Kumulatif (IPK) lulusan suatu program studi dalam lima tahun terakhir:</t>
  </si>
  <si>
    <t>59. Persentase kelulusan mahasiswa tepat waktu (4 tahun 0 bulan) (KTW):</t>
  </si>
  <si>
    <t>60. Rata-rata masa tunggu lulusan mendapatkan pekerjaan pertama (RMT):</t>
  </si>
  <si>
    <t>61. Persentase kelulusan yang bekerja sesuai dengan bidang (PBS):</t>
  </si>
  <si>
    <t>62. Sistem evaluasi kelulusan yang efektif:</t>
  </si>
  <si>
    <r>
      <t>63. Program studi melaksanakan penelusuran lulusan (</t>
    </r>
    <r>
      <rPr>
        <i/>
        <sz val="11"/>
        <color theme="1"/>
        <rFont val="Calibri"/>
        <family val="2"/>
        <scheme val="minor"/>
      </rPr>
      <t>tracer study</t>
    </r>
    <r>
      <rPr>
        <sz val="11"/>
        <color theme="1"/>
        <rFont val="Calibri"/>
        <family val="2"/>
        <scheme val="minor"/>
      </rPr>
      <t>).</t>
    </r>
  </si>
  <si>
    <t>64. Pendapat pengguna lulusan terhadap mutu alumni:</t>
  </si>
  <si>
    <t>65.  Alumni berpartisipasi  dalam  mendukung pengembangan program studi dalam bentuk sumbangan dana sumbangan fasilitas dan masukan untuk perbaikan proses pembelajaran dan pengembangan jejaring.</t>
  </si>
  <si>
    <t>66. Rasio jumlah dosen terhadap mahasiswa (RMD):</t>
  </si>
  <si>
    <t>68. Dosen tetap berpendidikan doktor (S3) di program studi:</t>
  </si>
  <si>
    <t>69. Dosen yang  menjadi anggota organisasi profesi dalam bidangnya:</t>
  </si>
  <si>
    <r>
      <t xml:space="preserve">70. </t>
    </r>
    <r>
      <rPr>
        <sz val="11"/>
        <color theme="1"/>
        <rFont val="Calibri"/>
        <family val="2"/>
        <scheme val="minor"/>
      </rPr>
      <t>Tenaga kependidikan harus difasilitasi untuk mengikuti pelatihan dan pendidikan sesuai dengan jenis kebutuhan layanan dan pengembangan karier.</t>
    </r>
  </si>
  <si>
    <t>71. Tenaga administrasi, analis/teknisi, pustakawan, arsiparis, keuangan, programer dan operator yang profesional yang dimiliki program studi:</t>
  </si>
  <si>
    <r>
      <t xml:space="preserve">73. </t>
    </r>
    <r>
      <rPr>
        <sz val="11"/>
        <color theme="1"/>
        <rFont val="Calibri"/>
        <family val="2"/>
        <scheme val="minor"/>
      </rPr>
      <t>Ruangan kerja dosen:</t>
    </r>
  </si>
  <si>
    <r>
      <t xml:space="preserve">75. </t>
    </r>
    <r>
      <rPr>
        <sz val="11"/>
        <color theme="1"/>
        <rFont val="Calibri"/>
        <family val="2"/>
        <scheme val="minor"/>
      </rPr>
      <t>Bahan pustaka/ruang baca berupa buku teks:</t>
    </r>
  </si>
  <si>
    <r>
      <t xml:space="preserve">76. </t>
    </r>
    <r>
      <rPr>
        <sz val="11"/>
        <color theme="1"/>
        <rFont val="Calibri"/>
        <family val="2"/>
        <scheme val="minor"/>
      </rPr>
      <t>Bahan pustaka/ruang baca berupa disertasi/tesis/skripsi/tugas akhir:</t>
    </r>
  </si>
  <si>
    <t>77. Bahan pustaka/ruang baca berupa jurnal ilmiah terakreditasi DIKTI.</t>
  </si>
  <si>
    <t>79. Bahan pustaka/ruang baca berupa prosiding seminar dalam tiga tahun terakhir.</t>
  </si>
  <si>
    <t xml:space="preserve">81.  Rata-rata dana penelitian (RDP) dosen tetap sesuai dengan bidang program studi dalam tiga tahun terakhir. </t>
  </si>
  <si>
    <t>82. Rata-rata dana pengabdian kepada masyarakat (RDPM) oleh dosen tetap sesuai  dengan program studi dalam tiga tahun terakhir:</t>
  </si>
  <si>
    <t xml:space="preserve">Komponen 32. Sumber Dana </t>
  </si>
  <si>
    <t>83. Besarnya dana (termasuk hibah) yang dikelola oleh program studi dalam tiga tahun terakhir.</t>
  </si>
  <si>
    <t>Komponen 33: Pengalokasian dana ( dievaluasi pada aras universitas/fakultas)</t>
  </si>
  <si>
    <t>84. Program studi memiliki tata pamong yang memungkinkan terlaksananya secara konsisten prinsip tata pamong dan menjamin penyelenggaraan program studi yang memenuhi aspek-aspek: (1) kredibel, (2) transparan, (3) akuntabel, (4) bertanggung jawab, dan (5) adil.</t>
  </si>
  <si>
    <t>85. Kepemimpinan program studi memiliki karakteristik yang kuat dalam: (1)kepemimpinan operasional, (2) kepemimpinan organisasi, dan (3) kepemimpinan publik.</t>
  </si>
  <si>
    <t>86. Sistem pengelolaan fungsional dan operasional program studi mencakup planning, organizing, staffing, leading controlling.</t>
  </si>
  <si>
    <t>87. Program studi memiliki dokumen mutu yang terdiri dari spesifikasi program studi (profil lulusan, kompetensi lulusan, kurikulum) dan manual prosedur serta formulir.</t>
  </si>
  <si>
    <t xml:space="preserve">88. Rencana Strategis  (Renstra) program studi: </t>
  </si>
  <si>
    <t>89. Program studi memiliki kebijakan tentang keterlibatan mahasiswa dalam setiap penelitian dosen (PDM).</t>
  </si>
  <si>
    <t>90. Program Studi memiliki:</t>
  </si>
  <si>
    <t>91. Program studi memiliki kebijakan bahwa skripsi dipublikasikan.</t>
  </si>
  <si>
    <t>92. Jumlah penelitian pada tingkat program studi memiliki nilai kasar (NK) per tahun:</t>
  </si>
  <si>
    <t>94. Karya-karya program studi yang telah memperoleh Hak atas Kekayaan Intelektual (HAKI) dalam tiga tahun terakhir.</t>
  </si>
  <si>
    <t>95. Program studi memiliki kebijakan tentang keterlibatan mahasiswa dalam setiap kegiatan pengabdian kepada masyarakat yang dilakukan oleh dosen.</t>
  </si>
  <si>
    <t>96. Jumlah kegiatan pengabdian kepada masyarakat pada tingkat program studi dengan nilai kasar (NK) tiga tahun terakhir:</t>
  </si>
  <si>
    <t>97. Program studi memanfaatkan dan menindaklanjuti kerjasama universitas dengan institusi dalam negeri dalam 5 tahun terakhir:</t>
  </si>
  <si>
    <t>98. Program studi memanfaatkan dan menindaklanjuti kerjasama universitas dengan institusi luar negeri dalam 3 tahun terakhir:</t>
  </si>
  <si>
    <t>99. Kebersihan dan kesehatan lingkungan Program studi</t>
  </si>
  <si>
    <t>Komponen 17. Pembinaan Karier bagi Lulusan (dievaluasi pada aras universitas)</t>
  </si>
  <si>
    <r>
      <t xml:space="preserve">80.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</si>
  <si>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74. </t>
    </r>
    <r>
      <rPr>
        <sz val="11"/>
        <color theme="1"/>
        <rFont val="Calibri"/>
        <family val="2"/>
        <scheme val="minor"/>
      </rPr>
      <t>Peralatan laboratorium:</t>
    </r>
  </si>
  <si>
    <r>
      <t xml:space="preserve">78. Bahan pustaka/ruang baca berupa jurnal ilmiah internasional (termasuk </t>
    </r>
    <r>
      <rPr>
        <i/>
        <sz val="11"/>
        <color theme="1"/>
        <rFont val="Calibri"/>
        <family val="2"/>
        <scheme val="minor"/>
      </rPr>
      <t>e-journal</t>
    </r>
    <r>
      <rPr>
        <sz val="11"/>
        <color theme="1"/>
        <rFont val="Calibri"/>
        <family val="2"/>
        <scheme val="minor"/>
      </rPr>
      <t>).</t>
    </r>
  </si>
  <si>
    <r>
      <t xml:space="preserve">72. </t>
    </r>
    <r>
      <rPr>
        <sz val="11"/>
        <color theme="1"/>
        <rFont val="Calibri"/>
        <family val="2"/>
        <scheme val="minor"/>
      </rPr>
      <t>Kantor administrasi, ruang sidang, ruang baca, ruang dosen, ruang seminar, laboratorium/bengkel, rumah kaca/kebun/kandang percobaan, studio/ruang diskusi, balairung, toilet dan tempat ibadah:</t>
    </r>
  </si>
  <si>
    <t>67.  Program studi melaksanakan kegiatan seminar/ pelatihan/ workshop/ lokakarya dengan mendatangkan tenaga ahli/pakar pembicara dari luar PT sendiri:</t>
  </si>
  <si>
    <t xml:space="preserve">57. Mahasiswa droup out, mengundurkan diri atau pindah dan yang tidak mendaftar ulang pada suatu program studi (MDO):
</t>
  </si>
  <si>
    <t>Standar 17. Kebersihan, Kesehatan dan Keindahan Lingkungan</t>
  </si>
  <si>
    <t>(dievaluasi pada aras Universitas)</t>
  </si>
  <si>
    <t>NULL</t>
  </si>
  <si>
    <t>Standar 17. Kebersihan, Kesehatan  Lingkungan</t>
  </si>
  <si>
    <t>FAKULTAS ILMU SOSIAL DN ILMU POLITIK</t>
  </si>
  <si>
    <t>Nama Jurusan</t>
  </si>
  <si>
    <t>PROFIL DIRI  JURUSAN</t>
  </si>
  <si>
    <t>FAKULTAS ILMU SOSIAL DAN ILMU POLITIK</t>
  </si>
  <si>
    <t>S1- Ilmu Politik</t>
  </si>
  <si>
    <t>ilmupolitik@fisip.unand.ac.id</t>
  </si>
  <si>
    <t>(0751)71266   / 081275766047</t>
  </si>
  <si>
    <t>(0751) 71266</t>
  </si>
  <si>
    <t>SK DIKTI No 326/DIKTI/Kep/1997  ;  SK Rektor No 4699/D/T/K-N/2010</t>
  </si>
  <si>
    <t>B</t>
  </si>
  <si>
    <t>Program studi memiliki visi yang sangat jelas dan realistis, berorientasi ke masa depan untuk dicapai dalam batas periode waktu tertentu.</t>
  </si>
  <si>
    <t>Sangat jelas mengacu pada visi dan misi fakultas.</t>
  </si>
  <si>
    <t>Tersedia dokumen bahwa perumusan visi dan misi melibatkan unsur pimpinan program studi, majelis dosen dan memperhatikan masukan dari stakeholder internal tanpa melibatkan stakeholder eksternal.</t>
  </si>
  <si>
    <t>Dosen, tenaga kependidikan dan mahasiswa serta stakeholder eksternal.</t>
  </si>
  <si>
    <t>Tujuan telah jelas dan selaras dengan visi dan misi.</t>
  </si>
  <si>
    <t xml:space="preserve"> Dosen, tenaga kependidikan dan mahasiswa.</t>
  </si>
  <si>
    <t>Sasaran jelas, realistik, dan terukur serta menjadi acuan dalam perencanaan, pelaksanaan, monitoring dan evaluasi program.</t>
  </si>
  <si>
    <t>Dosen, tenaga kependidikan dan mahasiswa.</t>
  </si>
  <si>
    <t>Memuat waktu pelaksanaan secara jelas dan realistik, didokumentasikan dengan lengkap, serta dikomunikasikan secara formal kepada semua penyelenggara pendidikan.</t>
  </si>
  <si>
    <t xml:space="preserve">Dirancang mengacu kepada capaian pembelajaran menurut Kerangka Kualifikasi Nasional Indonesia (KKNI) dengan mempertimbangkan tiga aspek yaitu: a) perkembangan IPTEKS, b) kebutuhan masyarakat pengguna, c) hasil tracer study, dibuktikan dengan dokumen yang sesuai . </t>
  </si>
  <si>
    <t xml:space="preserve"> Sesuai dengan visi dan misi, sudah berorientasi ke masa depan.</t>
  </si>
  <si>
    <t xml:space="preserve">Profil lulusan, kompetensi lulusan (hardskill, softskill dan karakter), strategi/metode pembelajaran, dan sistem penilaian. </t>
  </si>
  <si>
    <t>Kompetensi lulusan secara lengkap (utama, pendukung, lainnya) yang terumuskan secara jelas sesuai dengan visi dan misi program studi.</t>
  </si>
  <si>
    <t>Sebagian besar (MK &gt; 75%) mata kuliah dalam kurikulum telah menetapkan capaian pembelajaran yang meliputi aspek kognitif, psikomotorik dan afektif.</t>
  </si>
  <si>
    <t xml:space="preserve"> Bobot mata kuliah (MK) pilihan &gt; 9 sks dan yang disediakan/dilaksanakan &gt; 2,0 x sks MK pilihan yang harus diambil, dapat dipilih baik secara lintas program studi dalam maupun antar fakultas.</t>
  </si>
  <si>
    <t>Kurikulum telah direvisi dalam rentang 5 (lima) tahun sesuai dengan perkembangan IPTEKS dan kebutuhan pihak pengguna lulusan.</t>
  </si>
  <si>
    <t>Cukup bukti menunjukkan bahwa pembelajaran telah dirancang menggunakan pendekatan SCL.</t>
  </si>
  <si>
    <t>Cukup bukti menunjukkan bahwa pembelajaran telah dirancang ke arah peningkatan hardskill dan softskill.</t>
  </si>
  <si>
    <t xml:space="preserve">MK &gt;95% </t>
  </si>
  <si>
    <t>Sangat banyak (&gt;90%) mata kuliah telah memiliki bahan ajar.</t>
  </si>
  <si>
    <t>Lebih dari 50% sampai 70% mata kuliah yang memiliki bobot sks praktikum/praktek bahwa substansinya telah dirancang untuk dipraktikumkan/dipraktekkan.</t>
  </si>
  <si>
    <t>Sebagian ( 40% &lt; MK &lt; 75%) RPKPS dan bahan ajar telah diunggah ke laman Interactive-Learning (I-Learning) atau website.</t>
  </si>
  <si>
    <t>Pedoman proses pembelajaran mencakup panduan tugas akhir, panduan praktikum dan kerja praktek lapangan yang  dilaksanakan secara konsisten.</t>
  </si>
  <si>
    <t>Semua mata kuliah diasuh oleh dosen yang sesuai dengan bidang keahliannya.</t>
  </si>
  <si>
    <t>50 &lt; jumlah mahasiswa &lt; 65 orang/lokal.</t>
  </si>
  <si>
    <t>Sedikit ( &lt; 40% ) proses pembelajaran memanfaatkan media I-Learning.</t>
  </si>
  <si>
    <t>Sebagian besar ( &gt;75%) pengampu matakuliah telah menyampaikan RPKPS dan kontrak perkuliahan pada pertemuan pertama perkuliahan.</t>
  </si>
  <si>
    <t>Sebagian besar materi pembelajaran (&gt;75%) telah sesuai dengan RPKPS dan sejenis.</t>
  </si>
  <si>
    <t>Lebih atau sama dengan 25% sampai 60% mata kuliah yang memiliki bobot sks praktikum/praktek terlaksana secara penuh praktikum/prakteknya.</t>
  </si>
  <si>
    <t>&gt; 17 mahasiswa per dosen pembimbing TA.</t>
  </si>
  <si>
    <t>&gt; 8 kali</t>
  </si>
  <si>
    <t>Semua mata kuliah, komponen evaluasinya telah sesuai dengan kompetensi mata kuliah sebagaimana yang dicantumkan dalam RPKPS.</t>
  </si>
  <si>
    <t>Komponen evaluasi semua mata kuliah telah mencakup penilaian hasil dan banyak mata kuliah (75% &lt; MK &lt; 100%) telah mencakup penilaian proses.</t>
  </si>
  <si>
    <t>35% &lt; PTGS &lt; 50%</t>
  </si>
  <si>
    <t>Terdiri atas  semua aspek dimaksud dan terdokumentasi dengan baik.</t>
  </si>
  <si>
    <t>Penilaian ujian telah dilaksanakan berdasarkan azas tranparansi dan akuntabel.</t>
  </si>
  <si>
    <t>Program studi telah memiliki mekanisme untuk memonitor, mengkaji, dan memperbaiki secara periodik kegiatan perkuliahan.</t>
  </si>
  <si>
    <t>6 bulan &lt; WTPA &lt; 8 bulan</t>
  </si>
  <si>
    <t>Program studi telah melakukan evaluasi kemajuan studi mahasiswa secara berkala dan menyampaikannya kepada orang tua atau wali yang bersangkutan melalui fakultas.</t>
  </si>
  <si>
    <t>Program studi telah menciptakan suasana akademik yang kondusif sesama dosen melalui hampir seluruh aspek pada penjelasan rubrik</t>
  </si>
  <si>
    <t xml:space="preserve">Banyak bukti yang menunjukkan program studi telah menciptakan interaksi akademik yang kondusif antar dosen dan mahasiswa melalui aspek yang ada. </t>
  </si>
  <si>
    <t>Banyak bukti yang menunjukkan program studi telah menfasilitasi pengembangan perilaku kecendekiawanan di antara mahasiswa.</t>
  </si>
  <si>
    <t xml:space="preserve">Banyak bukti setiap program studi sudah memperkenalkan profilnya kepada masyarakat. </t>
  </si>
  <si>
    <t>Program studi tidak menetapkan kuota penerimaan mahasiswa baru.</t>
  </si>
  <si>
    <t xml:space="preserve"> Rasio &gt; 6</t>
  </si>
  <si>
    <t>RM &lt; 0,25</t>
  </si>
  <si>
    <t>Program studi telah memperkenalkan semua aspek kepada mahasiswa baru.</t>
  </si>
  <si>
    <t>Ada semua (4 jenis) pelayanan yang dapat diakses mahasiswa.</t>
  </si>
  <si>
    <t>Program studi tidak memberikan penghargaan kepada mahasiswa yang berprestasi dibidang akademik dan non akademik.</t>
  </si>
  <si>
    <t>MDO &lt; 5%.</t>
  </si>
  <si>
    <t>IPK &gt; 3,00.</t>
  </si>
  <si>
    <t>10% &lt; KTW &lt; 30%.</t>
  </si>
  <si>
    <t>9 bulan &lt; RMT &lt; 12 bulan.</t>
  </si>
  <si>
    <t>40% &lt; PBS &lt; 60%.</t>
  </si>
  <si>
    <t>Program studi telah memiliki sistem evaluasi kelulusan yang efektif, mencakup keempat aspek (kebijakan dan strategi, keberadaan instrumen, monitoring dan evaluasi, serta tindak lanjutnya) disertai bukti yang lengkap.</t>
  </si>
  <si>
    <t>Ada upaya melacak lulusan meskipun secara tidak berkala tetapi dijadikan umpan balik untuk pengembangan program pendidikan.</t>
  </si>
  <si>
    <t>2,5 &lt; Sk &lt; 3,5</t>
  </si>
  <si>
    <t>Hanya 2 bentuk partisipasi yang dilakukan oleh alumni.</t>
  </si>
  <si>
    <t xml:space="preserve"> Rasio mahasiswa terhadap dosen tetap yang bidang keahliannya sesuai dengan bidang Prodi (RMD) untuk bidang sosial : 27 &lt; RMD &lt; 33 ; bidang eksakta : 17 &lt; RMD &lt; 23; Fakultas Kedokteran tahap akademik: 8 &lt; RMD &lt; 12 dan tahap profesi 3 &lt; RMD &lt; 7.</t>
  </si>
  <si>
    <t>Program studi sudah melaksanakan kegiatan seminar/pelatihan/ workshop/ lokakarya dengan mendatangkan tenaga ahli/pakar pembicara dari luar PT sendiri &gt; 4 kali dalam setahun.</t>
  </si>
  <si>
    <t>Lebih dari 10% s.d 30%.</t>
  </si>
  <si>
    <t>Lebih dari 30% dosen tetap menjadi anggota organisasi profesi / bidang ilmu tingkat internasional.</t>
  </si>
  <si>
    <t>Lebih dari 75% tenaga kependidikan mengikuti pelatihan dan pendidikan sesuai dengan jenis kebutuhan layanan dan pengembangan karir.</t>
  </si>
  <si>
    <t>Tenaga pustakawan ( A &lt; 1); tenaga administrasi ( D &lt; 1 ).</t>
  </si>
  <si>
    <t>Program studi telah memiliki semua prasarana tersebut.</t>
  </si>
  <si>
    <t>SLRDT &gt; 4</t>
  </si>
  <si>
    <t>Laboratorium telah mempunyai peralatan dengan jenis yang sesuai tetapi jumlahnya belum berimbang dengan kegiatan praktikum dan penelitian mahasiswa.</t>
  </si>
  <si>
    <t>Jumlah judul yang relevan &gt; 400</t>
  </si>
  <si>
    <t>Jumlah judul &gt; 200</t>
  </si>
  <si>
    <t>Tidak ada jurnal yang nomornya lengkap</t>
  </si>
  <si>
    <t>Tidak ada jurnal internasional yang nomornya lengkap.</t>
  </si>
  <si>
    <t>Sebagian besar sub menu telah tersedia.</t>
  </si>
  <si>
    <t>RDP &gt; Rp. 3 juta.</t>
  </si>
  <si>
    <t>RDPM &gt; Rp. 1,5 juta.</t>
  </si>
  <si>
    <t>Jumlah dana lebih dari Rp. 450 juta per tahun.</t>
  </si>
  <si>
    <t>Program studi memiliki tatapamong yang memenuhi kelima aspek.</t>
  </si>
  <si>
    <t>Kepemimpinan program studi memiliki karakteristik yang kuat untuk semua aspek dimaksud.</t>
  </si>
  <si>
    <t>Semua cakupan pengelolaan fungsional dan operasional sudah terlaksana.</t>
  </si>
  <si>
    <t>Sebagian besar dokumen mutu tersedia.</t>
  </si>
  <si>
    <t>Program studi memiliki Renstra yang jelas mengacu pada Renstra Fakultas dan masih dalam rentang waktu berlaku.</t>
  </si>
  <si>
    <t>PDM = 0</t>
  </si>
  <si>
    <t>Roadmap penelitian untuk program jangka jangka panjang dengan sasaran yang jelas per tahapan dan sesuai dengan roadmap penelitian fakultas.</t>
  </si>
  <si>
    <t>Ada bukti bahwa skripsi diunggah ke laman direktori laman website universitas/fakultas/prodi.</t>
  </si>
  <si>
    <t>1  &lt; NK  &lt;  2</t>
  </si>
  <si>
    <t>1 &lt; NK &lt; 3</t>
  </si>
  <si>
    <t>Dua atau lebih karya yang memperoleh HAKI.</t>
  </si>
  <si>
    <t>Mahasiswa terlibat penuh dan diberi tanggung jawab.</t>
  </si>
  <si>
    <t>NK &gt; 2</t>
  </si>
  <si>
    <t xml:space="preserve">&gt;3 kerjasama </t>
  </si>
  <si>
    <t>1  kerjasama</t>
  </si>
  <si>
    <t>93. C215</t>
  </si>
  <si>
    <t>Jelas dan sebaran mata kuliah per semester memenuhi prasyarat yang jelas.</t>
  </si>
  <si>
    <t>75% &lt; MR &lt; 85%</t>
  </si>
  <si>
    <t>400 &lt; TOEFL &lt; 425</t>
  </si>
  <si>
    <t>Syarat TOEFL  400 adalah prasyarat yang ditetapkan oleh Universitas</t>
  </si>
  <si>
    <t>Materi ajar sebagian kecil ( 25% &lt; MK &lt; 50%) mata kuliah dikembangkan setiap tahun.</t>
  </si>
  <si>
    <t>Materi ajar dikembangkan dan dievaluasi  dilaksanakan oleh pengasuh mata kuliah yang bersangkutan, namun tidak ada bukti dokumen</t>
  </si>
  <si>
    <t>Beberapa materi ajar sudah diunggah, beberapa dosen sudah menyerahkan ke operator yang ada di fakultas namun belum diunggah ke I-Learning</t>
  </si>
  <si>
    <t>Mahasiswa bayak tidak menemui dosen PA karena untuk KRS bisa langsung on line di portal akademik</t>
  </si>
  <si>
    <t>Pembagian ruangan perkuliahan diatur oleh universitas, selain itu jurusan memiliki keterbatasan jumlah tenaga pengajar.</t>
  </si>
  <si>
    <t xml:space="preserve">Tidak ada bukti menunjukkan Penasihat Akademik (PA)telah memberi arahan terhadap rencana studi mahasiswa sebelum memberikan persetujuan. </t>
  </si>
  <si>
    <t>Dosen belum memiliki akses ke I-Learning, biasanya dosen memanfaatkan bantuan operator fakultas, namun belum berjalan efektif</t>
  </si>
  <si>
    <t>Jumlah mahasiswa yang menyusun TA lebih banyak dari dosen yang sudah memenuhi syarat untuk menjadi pembimbing</t>
  </si>
  <si>
    <t>Soal ujian UTS dan UAS tidak divalidasi.</t>
  </si>
  <si>
    <t>Soal UTS dan UAS dianggap menjadi hak teritori masing-masing dosen pengasuh mata kuliah.</t>
  </si>
  <si>
    <t>Kuota sudah pernah diusulkan melalui rapat pimpinan fakultas tetapi Universitas tetap memberikan lebih dari yang diinginkan.</t>
  </si>
  <si>
    <t>MWNA = 0%</t>
  </si>
  <si>
    <t>Penghargaan biasanya diberikan oleh fakultas dan universitas.</t>
  </si>
  <si>
    <t>Keterbatasan mahasiswa dalam memperoleh akses informasi pekerjaan</t>
  </si>
  <si>
    <t>Pada umumnya untuk freshgraduate menggunakan setiap kesempatan yang tersedia</t>
  </si>
  <si>
    <t>Kontinuitas mahasiswa dalam menyusun TA bervariasi</t>
  </si>
  <si>
    <t xml:space="preserve">Keterbatasan waktu dan pendanaan yang dimiliki oleh alumni </t>
  </si>
  <si>
    <t>Beberapa dosen tetap merupakan dosen baru dan ada dosen yang sedang mengikuti program S-3</t>
  </si>
  <si>
    <t>Jurusan hanya mendapatkan alokasi 1 orang tenaga kependidikan oleh universitas</t>
  </si>
  <si>
    <t>6 &lt; jumlah prosiding seminar &lt; 8.</t>
  </si>
  <si>
    <t>Jurusan tidak berlangganan jurnal ilmiah terakreditasi, jurnal yang tersedia diperoleh dari kiriman atau donatur</t>
  </si>
  <si>
    <t>Jurusan tidak berlangganan jurnal internasional, jurnal yang tersedia diperoleh dari kiriman atau donatur</t>
  </si>
  <si>
    <t>Jurusan belum memiliki kebijakan tertulis terkait keterlibatan mahasiswa dalam penelitian, namun beberapa dosen sudah melibatkan mahasiswa dalam penelitian</t>
  </si>
  <si>
    <t>Semua skripsi dalam bentuk softfile sudah dikirim ke UPT Perpstakaan untuk dipublikasikan, oleh karena itu tidak ada kebijakan ditingkat jurusan untuk publikasi skripsi</t>
  </si>
  <si>
    <t>Keterbatasan waktu yang dimiliki oleh staf pengajar serta persyaratan yang ada</t>
  </si>
  <si>
    <t>Jurusan hanya memiliki 1 kerjasama dengan NGO</t>
  </si>
  <si>
    <t>http://ilmupolitik.fisip.unand.ac.id</t>
  </si>
  <si>
    <t>Menjadi jurusan yang bermartabat dan unggul dibidang politik lokal dan politik islam</t>
  </si>
  <si>
    <t>Program Studi</t>
  </si>
</sst>
</file>

<file path=xl/styles.xml><?xml version="1.0" encoding="utf-8"?>
<styleSheet xmlns="http://schemas.openxmlformats.org/spreadsheetml/2006/main">
  <numFmts count="3">
    <numFmt numFmtId="41" formatCode="_(* #,##0_);_(* \(#,##0\);_(* &quot;-&quot;_);_(@_)"/>
    <numFmt numFmtId="164" formatCode="_(* #,##0.0_);_(* \(#,##0.0\);_(* &quot;-&quot;_);_(@_)"/>
    <numFmt numFmtId="165" formatCode="_(* #,##0.00_);_(* \(#,##0.00\);_(* &quot;-&quot;_);_(@_)"/>
  </numFmts>
  <fonts count="37">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
      <u/>
      <sz val="11"/>
      <color theme="1"/>
      <name val="Calibri"/>
      <family val="2"/>
      <scheme val="minor"/>
    </font>
    <font>
      <sz val="11"/>
      <color theme="1"/>
      <name val="Calibri"/>
      <family val="2"/>
      <scheme val="minor"/>
    </font>
    <font>
      <sz val="8"/>
      <color indexed="81"/>
      <name val="Tahoma"/>
      <charset val="1"/>
    </font>
    <font>
      <b/>
      <sz val="8"/>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1" fontId="34" fillId="0" borderId="0" applyFont="0" applyFill="0" applyBorder="0" applyAlignment="0" applyProtection="0"/>
  </cellStyleXfs>
  <cellXfs count="214">
    <xf numFmtId="0" fontId="0" fillId="0" borderId="0" xfId="0"/>
    <xf numFmtId="2" fontId="0" fillId="0" borderId="0" xfId="0" applyNumberFormat="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0" fontId="0" fillId="0" borderId="1" xfId="0" applyBorder="1" applyProtection="1">
      <protection locked="0"/>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0"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11" fillId="7" borderId="1" xfId="0" applyFont="1" applyFill="1" applyBorder="1" applyAlignment="1" applyProtection="1">
      <alignment vertical="center" wrapText="1"/>
    </xf>
    <xf numFmtId="0" fontId="11" fillId="0" borderId="1" xfId="0" applyFont="1" applyFill="1" applyBorder="1"/>
    <xf numFmtId="0" fontId="10" fillId="0" borderId="0" xfId="0" applyFont="1" applyFill="1"/>
    <xf numFmtId="1" fontId="11" fillId="0" borderId="1" xfId="0" applyNumberFormat="1" applyFont="1" applyFill="1" applyBorder="1" applyAlignment="1">
      <alignment horizontal="center"/>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4" xfId="0" applyFont="1" applyFill="1" applyBorder="1" applyAlignment="1">
      <alignment horizontal="center" vertical="center" wrapText="1"/>
    </xf>
    <xf numFmtId="0" fontId="7" fillId="0" borderId="1" xfId="0" applyFont="1" applyFill="1" applyBorder="1" applyProtection="1"/>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8" fillId="0" borderId="0" xfId="0" applyFont="1" applyFill="1" applyAlignment="1" applyProtection="1">
      <alignment horizontal="left"/>
    </xf>
    <xf numFmtId="164" fontId="29" fillId="0" borderId="0" xfId="1" applyNumberFormat="1" applyFont="1" applyFill="1" applyAlignment="1" applyProtection="1">
      <alignment horizontal="center" vertical="center"/>
    </xf>
    <xf numFmtId="0" fontId="0" fillId="5" borderId="0" xfId="0" applyFont="1" applyFill="1" applyBorder="1" applyAlignment="1">
      <alignment horizontal="center" vertical="center" wrapText="1"/>
    </xf>
    <xf numFmtId="0" fontId="0" fillId="5" borderId="0" xfId="0" applyFont="1" applyFill="1" applyAlignment="1" applyProtection="1">
      <alignment horizontal="left" vertical="top" wrapText="1"/>
    </xf>
    <xf numFmtId="165" fontId="7" fillId="8" borderId="0" xfId="1" applyNumberFormat="1" applyFont="1" applyFill="1" applyAlignment="1" applyProtection="1">
      <alignment horizontal="center" vertical="center"/>
    </xf>
    <xf numFmtId="165" fontId="7" fillId="8" borderId="0" xfId="1" applyNumberFormat="1"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top" wrapText="1"/>
    </xf>
    <xf numFmtId="0" fontId="7" fillId="8" borderId="0" xfId="0" applyFont="1" applyFill="1" applyAlignment="1" applyProtection="1">
      <alignment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5"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2" fontId="7" fillId="9"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xf>
    <xf numFmtId="0" fontId="0" fillId="9" borderId="1" xfId="0" applyFill="1" applyBorder="1" applyAlignment="1">
      <alignment horizontal="center" vertical="center" wrapText="1"/>
    </xf>
    <xf numFmtId="0" fontId="0"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0" fontId="0" fillId="8"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0" fillId="5" borderId="1" xfId="0" applyNumberFormat="1" applyFont="1" applyFill="1" applyBorder="1" applyAlignment="1" applyProtection="1">
      <alignment horizontal="left" vertical="top" wrapText="1"/>
    </xf>
    <xf numFmtId="0" fontId="0" fillId="7" borderId="1"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0" borderId="1" xfId="0" applyFill="1" applyBorder="1" applyAlignment="1" applyProtection="1">
      <alignment wrapText="1"/>
    </xf>
    <xf numFmtId="0" fontId="0" fillId="5" borderId="1" xfId="0" applyFill="1" applyBorder="1" applyAlignment="1" applyProtection="1">
      <alignment wrapText="1"/>
    </xf>
    <xf numFmtId="0" fontId="7" fillId="0" borderId="1" xfId="0" applyFont="1" applyFill="1" applyBorder="1" applyAlignment="1" applyProtection="1">
      <alignment wrapText="1"/>
    </xf>
    <xf numFmtId="0" fontId="0" fillId="0" borderId="0" xfId="0" applyFill="1" applyBorder="1" applyAlignment="1">
      <alignment horizontal="left"/>
    </xf>
    <xf numFmtId="0" fontId="12" fillId="0" borderId="0" xfId="0" applyFont="1" applyAlignment="1">
      <alignment horizontal="right" vertical="center"/>
    </xf>
    <xf numFmtId="0" fontId="12" fillId="0" borderId="0" xfId="0" applyFont="1" applyFill="1" applyBorder="1" applyAlignment="1" applyProtection="1">
      <alignment horizontal="left" vertical="top"/>
      <protection locked="0"/>
    </xf>
    <xf numFmtId="0" fontId="7" fillId="3" borderId="1" xfId="0"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7" fillId="0" borderId="1" xfId="0" applyFont="1" applyBorder="1" applyAlignment="1">
      <alignment vertical="center"/>
    </xf>
    <xf numFmtId="2" fontId="7" fillId="0" borderId="1" xfId="0" applyNumberFormat="1" applyFont="1" applyBorder="1" applyAlignment="1">
      <alignment horizontal="center" vertical="center"/>
    </xf>
    <xf numFmtId="0" fontId="7" fillId="0" borderId="1" xfId="0" applyFont="1" applyFill="1" applyBorder="1" applyAlignment="1">
      <alignment vertical="center"/>
    </xf>
    <xf numFmtId="0" fontId="7" fillId="6" borderId="1" xfId="0" applyFont="1" applyFill="1" applyBorder="1" applyAlignment="1" applyProtection="1">
      <alignment horizontal="left" vertical="center" wrapText="1"/>
    </xf>
    <xf numFmtId="0" fontId="11" fillId="0" borderId="1" xfId="0" applyFont="1" applyFill="1" applyBorder="1" applyAlignment="1">
      <alignment vertical="center"/>
    </xf>
    <xf numFmtId="2" fontId="11" fillId="0" borderId="1"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8" fillId="0" borderId="0" xfId="0" applyFont="1" applyFill="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12" fillId="0" borderId="0" xfId="0" applyFont="1" applyAlignment="1">
      <alignment horizontal="right" vertical="top" wrapText="1"/>
    </xf>
  </cellXfs>
  <cellStyles count="2">
    <cellStyle name="Comma [0]" xfId="1" builtinId="6"/>
    <cellStyle name="Normal" xfId="0" builtinId="0"/>
  </cellStyles>
  <dxfs count="2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d-ID"/>
  <c:style val="28"/>
  <c:chart>
    <c:autoTitleDeleted val="1"/>
    <c:plotArea>
      <c:layout/>
      <c:radarChart>
        <c:radarStyle val="filled"/>
        <c:ser>
          <c:idx val="0"/>
          <c:order val="0"/>
          <c:tx>
            <c:strRef>
              <c:f>'Peta Mutu'!$C$6</c:f>
              <c:strCache>
                <c:ptCount val="1"/>
                <c:pt idx="0">
                  <c:v>Nilai per standar</c:v>
                </c:pt>
              </c:strCache>
            </c:strRef>
          </c:tx>
          <c:dLbls>
            <c:dLbl>
              <c:idx val="0"/>
              <c:layout>
                <c:manualLayout>
                  <c:x val="4.7524755439292453E-3"/>
                  <c:y val="5.7142849580778171E-2"/>
                </c:manualLayout>
              </c:layout>
              <c:showVal val="1"/>
            </c:dLbl>
            <c:dLbl>
              <c:idx val="1"/>
              <c:layout>
                <c:manualLayout>
                  <c:x val="-1.9009902175716978E-2"/>
                  <c:y val="5.882352162727171E-2"/>
                </c:manualLayout>
              </c:layout>
              <c:showVal val="1"/>
            </c:dLbl>
            <c:dLbl>
              <c:idx val="2"/>
              <c:layout>
                <c:manualLayout>
                  <c:x val="-2.9702972149557791E-2"/>
                  <c:y val="4.5378145255323861E-2"/>
                </c:manualLayout>
              </c:layout>
              <c:showVal val="1"/>
            </c:dLbl>
            <c:dLbl>
              <c:idx val="3"/>
              <c:layout>
                <c:manualLayout>
                  <c:x val="-4.1584161009380886E-2"/>
                  <c:y val="2.5210080697402146E-2"/>
                </c:manualLayout>
              </c:layout>
              <c:showVal val="1"/>
            </c:dLbl>
            <c:dLbl>
              <c:idx val="4"/>
              <c:layout>
                <c:manualLayout>
                  <c:x val="-5.3465349869204003E-2"/>
                  <c:y val="0"/>
                </c:manualLayout>
              </c:layout>
              <c:showVal val="1"/>
            </c:dLbl>
            <c:dLbl>
              <c:idx val="5"/>
              <c:layout>
                <c:manualLayout>
                  <c:x val="-3.564356657946928E-2"/>
                  <c:y val="-1.8487392511428238E-2"/>
                </c:manualLayout>
              </c:layout>
              <c:showVal val="1"/>
            </c:dLbl>
            <c:dLbl>
              <c:idx val="6"/>
              <c:layout>
                <c:manualLayout>
                  <c:x val="-3.920792323741628E-2"/>
                  <c:y val="-4.8739489348310835E-2"/>
                </c:manualLayout>
              </c:layout>
              <c:showVal val="1"/>
            </c:dLbl>
            <c:dLbl>
              <c:idx val="7"/>
              <c:layout>
                <c:manualLayout>
                  <c:x val="-2.0198021061699285E-2"/>
                  <c:y val="-6.2184865720258616E-2"/>
                </c:manualLayout>
              </c:layout>
              <c:showVal val="1"/>
            </c:dLbl>
            <c:dLbl>
              <c:idx val="8"/>
              <c:layout>
                <c:manualLayout>
                  <c:x val="0"/>
                  <c:y val="-6.7226881859739088E-2"/>
                </c:manualLayout>
              </c:layout>
              <c:showVal val="1"/>
            </c:dLbl>
            <c:dLbl>
              <c:idx val="9"/>
              <c:layout>
                <c:manualLayout>
                  <c:x val="2.2574258833663884E-2"/>
                  <c:y val="-5.7142849580778171E-2"/>
                </c:manualLayout>
              </c:layout>
              <c:showVal val="1"/>
            </c:dLbl>
            <c:dLbl>
              <c:idx val="10"/>
              <c:layout>
                <c:manualLayout>
                  <c:x val="4.1584161009380886E-2"/>
                  <c:y val="-4.8739489348310835E-2"/>
                </c:manualLayout>
              </c:layout>
              <c:showVal val="1"/>
            </c:dLbl>
            <c:dLbl>
              <c:idx val="11"/>
              <c:layout>
                <c:manualLayout>
                  <c:x val="4.2772279895363273E-2"/>
                  <c:y val="-2.6890752743895619E-2"/>
                </c:manualLayout>
              </c:layout>
              <c:showVal val="1"/>
            </c:dLbl>
            <c:dLbl>
              <c:idx val="12"/>
              <c:layout>
                <c:manualLayout>
                  <c:x val="3.0891091035540098E-2"/>
                  <c:y val="0"/>
                </c:manualLayout>
              </c:layout>
              <c:showVal val="1"/>
            </c:dLbl>
            <c:dLbl>
              <c:idx val="13"/>
              <c:layout>
                <c:manualLayout>
                  <c:x val="5.4653468755186368E-2"/>
                  <c:y val="1.6806720464934768E-2"/>
                </c:manualLayout>
              </c:layout>
              <c:showVal val="1"/>
            </c:dLbl>
            <c:dLbl>
              <c:idx val="14"/>
              <c:layout>
                <c:manualLayout>
                  <c:x val="2.9702972149557791E-2"/>
                  <c:y val="3.6974785022856491E-2"/>
                </c:manualLayout>
              </c:layout>
              <c:showVal val="1"/>
            </c:dLbl>
            <c:dLbl>
              <c:idx val="15"/>
              <c:layout>
                <c:manualLayout>
                  <c:x val="1.5445545517770009E-2"/>
                  <c:y val="5.2100833441297775E-2"/>
                </c:manualLayout>
              </c:layout>
              <c:showVal val="1"/>
            </c:dLbl>
            <c:txPr>
              <a:bodyPr/>
              <a:lstStyle/>
              <a:p>
                <a:pPr>
                  <a:defRPr lang="en-US" sz="500" baseline="0">
                    <a:latin typeface="Arial" pitchFamily="34" charset="0"/>
                  </a:defRPr>
                </a:pPr>
                <a:endParaRPr lang="id-ID"/>
              </a:p>
            </c:txPr>
            <c:showVal val="1"/>
          </c:dLbls>
          <c:cat>
            <c:strRef>
              <c:f>'Peta Mutu'!$B$7:$B$22</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Mutu'!$C$7:$C$22</c:f>
              <c:numCache>
                <c:formatCode>0.00</c:formatCode>
                <c:ptCount val="16"/>
                <c:pt idx="0">
                  <c:v>3.8888888888888888</c:v>
                </c:pt>
                <c:pt idx="1">
                  <c:v>3.6</c:v>
                </c:pt>
                <c:pt idx="2">
                  <c:v>2.5</c:v>
                </c:pt>
                <c:pt idx="3">
                  <c:v>3.4444444444444446</c:v>
                </c:pt>
                <c:pt idx="4">
                  <c:v>4</c:v>
                </c:pt>
                <c:pt idx="5">
                  <c:v>2.6666666666666665</c:v>
                </c:pt>
                <c:pt idx="6">
                  <c:v>2.7777777777777777</c:v>
                </c:pt>
                <c:pt idx="7">
                  <c:v>3</c:v>
                </c:pt>
                <c:pt idx="8">
                  <c:v>3.125</c:v>
                </c:pt>
                <c:pt idx="9">
                  <c:v>3</c:v>
                </c:pt>
                <c:pt idx="10">
                  <c:v>4</c:v>
                </c:pt>
                <c:pt idx="11">
                  <c:v>3.8</c:v>
                </c:pt>
                <c:pt idx="12">
                  <c:v>2.1666666666666665</c:v>
                </c:pt>
                <c:pt idx="13">
                  <c:v>4</c:v>
                </c:pt>
                <c:pt idx="14">
                  <c:v>2.5</c:v>
                </c:pt>
                <c:pt idx="15">
                  <c:v>3</c:v>
                </c:pt>
              </c:numCache>
            </c:numRef>
          </c:val>
        </c:ser>
        <c:axId val="151655936"/>
        <c:axId val="151657472"/>
      </c:radarChart>
      <c:catAx>
        <c:axId val="151655936"/>
        <c:scaling>
          <c:orientation val="minMax"/>
        </c:scaling>
        <c:axPos val="b"/>
        <c:majorGridlines/>
        <c:majorTickMark val="none"/>
        <c:tickLblPos val="nextTo"/>
        <c:spPr>
          <a:ln w="9525">
            <a:noFill/>
          </a:ln>
        </c:spPr>
        <c:txPr>
          <a:bodyPr/>
          <a:lstStyle/>
          <a:p>
            <a:pPr>
              <a:defRPr lang="en-US" sz="500" baseline="0">
                <a:latin typeface="Arial" pitchFamily="34" charset="0"/>
              </a:defRPr>
            </a:pPr>
            <a:endParaRPr lang="id-ID"/>
          </a:p>
        </c:txPr>
        <c:crossAx val="151657472"/>
        <c:crosses val="autoZero"/>
        <c:auto val="1"/>
        <c:lblAlgn val="ctr"/>
        <c:lblOffset val="100"/>
      </c:catAx>
      <c:valAx>
        <c:axId val="151657472"/>
        <c:scaling>
          <c:orientation val="minMax"/>
        </c:scaling>
        <c:axPos val="l"/>
        <c:majorGridlines/>
        <c:numFmt formatCode="0.00" sourceLinked="1"/>
        <c:majorTickMark val="none"/>
        <c:tickLblPos val="nextTo"/>
        <c:txPr>
          <a:bodyPr/>
          <a:lstStyle/>
          <a:p>
            <a:pPr>
              <a:defRPr lang="en-US" sz="500" baseline="0">
                <a:latin typeface="Arial" pitchFamily="34" charset="0"/>
              </a:defRPr>
            </a:pPr>
            <a:endParaRPr lang="id-ID"/>
          </a:p>
        </c:txPr>
        <c:crossAx val="151655936"/>
        <c:crosses val="autoZero"/>
        <c:crossBetween val="between"/>
      </c:valAx>
    </c:plotArea>
    <c:plotVisOnly val="1"/>
  </c:chart>
  <c:printSettings>
    <c:headerFooter/>
    <c:pageMargins b="0.75000000000000189" l="0.70000000000000062" r="0.70000000000000062" t="0.75000000000000189"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169335</xdr:colOff>
      <xdr:row>0</xdr:row>
      <xdr:rowOff>21166</xdr:rowOff>
    </xdr:from>
    <xdr:to>
      <xdr:col>21</xdr:col>
      <xdr:colOff>423334</xdr:colOff>
      <xdr:row>26</xdr:row>
      <xdr:rowOff>52917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zoomScale="80" zoomScaleNormal="80" workbookViewId="0">
      <selection activeCell="A6" sqref="A6:D6"/>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200" t="s">
        <v>249</v>
      </c>
      <c r="B1" s="200"/>
      <c r="C1" s="200"/>
      <c r="D1" s="200"/>
    </row>
    <row r="2" spans="1:4" ht="18.75">
      <c r="A2" s="13"/>
      <c r="B2" s="13"/>
      <c r="C2" s="13"/>
      <c r="D2" s="13"/>
    </row>
    <row r="3" spans="1:4">
      <c r="A3" s="195" t="s">
        <v>34</v>
      </c>
      <c r="B3" s="195"/>
      <c r="C3" s="33" t="s">
        <v>18</v>
      </c>
      <c r="D3" s="65" t="s">
        <v>48</v>
      </c>
    </row>
    <row r="4" spans="1:4">
      <c r="A4" s="195" t="s">
        <v>35</v>
      </c>
      <c r="B4" s="195"/>
      <c r="C4" s="33" t="s">
        <v>18</v>
      </c>
      <c r="D4" s="52" t="s">
        <v>49</v>
      </c>
    </row>
    <row r="5" spans="1:4">
      <c r="A5" s="195" t="s">
        <v>33</v>
      </c>
      <c r="B5" s="195"/>
      <c r="C5" s="32" t="s">
        <v>18</v>
      </c>
      <c r="D5" s="52" t="s">
        <v>250</v>
      </c>
    </row>
    <row r="6" spans="1:4">
      <c r="A6" s="195" t="s">
        <v>248</v>
      </c>
      <c r="B6" s="195"/>
      <c r="C6" s="32" t="s">
        <v>18</v>
      </c>
      <c r="D6" s="65" t="s">
        <v>251</v>
      </c>
    </row>
    <row r="7" spans="1:4">
      <c r="A7" s="195" t="s">
        <v>55</v>
      </c>
      <c r="B7" s="195"/>
      <c r="C7" s="33" t="s">
        <v>18</v>
      </c>
      <c r="D7" s="65"/>
    </row>
    <row r="8" spans="1:4">
      <c r="B8" s="27" t="s">
        <v>36</v>
      </c>
      <c r="C8" s="33" t="s">
        <v>18</v>
      </c>
      <c r="D8" s="53" t="s">
        <v>50</v>
      </c>
    </row>
    <row r="9" spans="1:4">
      <c r="B9" s="27" t="s">
        <v>37</v>
      </c>
      <c r="C9" s="33" t="s">
        <v>18</v>
      </c>
      <c r="D9" s="53" t="s">
        <v>51</v>
      </c>
    </row>
    <row r="10" spans="1:4">
      <c r="B10" s="27" t="s">
        <v>38</v>
      </c>
      <c r="C10" s="33" t="s">
        <v>18</v>
      </c>
      <c r="D10" s="53"/>
    </row>
    <row r="11" spans="1:4" ht="17.45" customHeight="1">
      <c r="A11" s="195" t="s">
        <v>39</v>
      </c>
      <c r="B11" s="195"/>
      <c r="C11" s="33" t="s">
        <v>18</v>
      </c>
      <c r="D11" t="s">
        <v>378</v>
      </c>
    </row>
    <row r="12" spans="1:4" ht="17.45" customHeight="1">
      <c r="A12" s="195" t="s">
        <v>40</v>
      </c>
      <c r="B12" s="195"/>
      <c r="C12" s="32" t="s">
        <v>18</v>
      </c>
      <c r="D12" t="s">
        <v>252</v>
      </c>
    </row>
    <row r="13" spans="1:4" ht="17.45" customHeight="1">
      <c r="A13" s="195" t="s">
        <v>42</v>
      </c>
      <c r="B13" s="195"/>
      <c r="C13" s="33" t="s">
        <v>18</v>
      </c>
      <c r="D13" s="53" t="s">
        <v>253</v>
      </c>
    </row>
    <row r="14" spans="1:4" ht="17.45" customHeight="1">
      <c r="A14" s="195" t="s">
        <v>41</v>
      </c>
      <c r="B14" s="195"/>
      <c r="C14" s="32" t="s">
        <v>18</v>
      </c>
      <c r="D14" s="53" t="s">
        <v>254</v>
      </c>
    </row>
    <row r="15" spans="1:4" ht="15.6" customHeight="1">
      <c r="A15" s="195" t="s">
        <v>19</v>
      </c>
      <c r="B15" s="195"/>
      <c r="C15" s="33" t="s">
        <v>18</v>
      </c>
      <c r="D15" s="64" t="s">
        <v>56</v>
      </c>
    </row>
    <row r="16" spans="1:4" ht="17.45" customHeight="1">
      <c r="A16" s="195" t="s">
        <v>57</v>
      </c>
      <c r="B16" s="195"/>
      <c r="C16" s="34" t="s">
        <v>18</v>
      </c>
      <c r="D16" s="65" t="s">
        <v>255</v>
      </c>
    </row>
    <row r="17" spans="1:5" ht="24.75" customHeight="1">
      <c r="A17" s="195" t="s">
        <v>20</v>
      </c>
      <c r="B17" s="195"/>
      <c r="C17" s="66" t="s">
        <v>21</v>
      </c>
      <c r="D17" s="54" t="s">
        <v>379</v>
      </c>
      <c r="E17" s="14"/>
    </row>
    <row r="18" spans="1:5" s="24" customFormat="1" ht="18" customHeight="1">
      <c r="A18" s="198" t="s">
        <v>45</v>
      </c>
      <c r="B18" s="198"/>
      <c r="C18" s="34" t="s">
        <v>21</v>
      </c>
      <c r="D18" s="54" t="s">
        <v>52</v>
      </c>
    </row>
    <row r="19" spans="1:5" s="24" customFormat="1" ht="18" customHeight="1">
      <c r="A19" s="25"/>
      <c r="B19" s="25"/>
      <c r="C19" s="23"/>
      <c r="D19" s="55"/>
    </row>
    <row r="20" spans="1:5">
      <c r="A20" s="202"/>
      <c r="B20" s="202"/>
      <c r="C20" s="62"/>
      <c r="D20" s="56"/>
    </row>
    <row r="21" spans="1:5">
      <c r="A21" s="203" t="s">
        <v>46</v>
      </c>
      <c r="B21" s="203"/>
      <c r="C21" s="63" t="s">
        <v>18</v>
      </c>
      <c r="D21" s="58" t="s">
        <v>256</v>
      </c>
    </row>
    <row r="22" spans="1:5" ht="18.75" customHeight="1">
      <c r="A22" s="199" t="s">
        <v>66</v>
      </c>
      <c r="B22" s="199"/>
      <c r="C22" s="15" t="s">
        <v>18</v>
      </c>
      <c r="D22" s="184">
        <v>2017</v>
      </c>
    </row>
    <row r="23" spans="1:5">
      <c r="D23" s="57"/>
    </row>
    <row r="24" spans="1:5">
      <c r="A24" s="201" t="s">
        <v>43</v>
      </c>
      <c r="B24" s="201"/>
      <c r="C24" t="s">
        <v>18</v>
      </c>
      <c r="D24" s="59" t="s">
        <v>53</v>
      </c>
    </row>
    <row r="25" spans="1:5">
      <c r="A25" s="201" t="s">
        <v>44</v>
      </c>
      <c r="B25" s="201"/>
      <c r="C25" t="s">
        <v>18</v>
      </c>
      <c r="D25" s="54">
        <v>2009</v>
      </c>
    </row>
    <row r="26" spans="1:5">
      <c r="D26" s="57"/>
    </row>
    <row r="27" spans="1:5" ht="15.75">
      <c r="A27" s="17"/>
      <c r="B27" s="17"/>
      <c r="C27" s="18"/>
      <c r="D27" s="60"/>
    </row>
    <row r="28" spans="1:5" ht="20.100000000000001" customHeight="1">
      <c r="A28" s="197" t="s">
        <v>63</v>
      </c>
      <c r="B28" s="197"/>
      <c r="C28" s="18"/>
      <c r="D28" s="61" t="s">
        <v>64</v>
      </c>
    </row>
    <row r="29" spans="1:5" ht="20.100000000000001" customHeight="1">
      <c r="C29" s="18"/>
      <c r="D29" s="61"/>
    </row>
    <row r="30" spans="1:5" ht="20.100000000000001" customHeight="1">
      <c r="A30" s="20"/>
      <c r="B30" s="20"/>
      <c r="C30" s="18"/>
      <c r="D30" s="61"/>
    </row>
    <row r="31" spans="1:5" ht="20.100000000000001" customHeight="1">
      <c r="A31" s="196" t="s">
        <v>54</v>
      </c>
      <c r="B31" s="196"/>
      <c r="C31" s="196"/>
      <c r="D31" s="35" t="s">
        <v>65</v>
      </c>
    </row>
    <row r="32" spans="1:5">
      <c r="A32" s="21"/>
      <c r="B32" s="21"/>
      <c r="C32" s="16"/>
      <c r="D32" s="19"/>
    </row>
    <row r="33" spans="1:4" ht="18.75">
      <c r="A33" s="16"/>
      <c r="B33" s="16"/>
      <c r="C33" s="22"/>
      <c r="D33" s="22"/>
    </row>
    <row r="34" spans="1:4">
      <c r="A34" s="16"/>
      <c r="B34" s="16"/>
      <c r="C34" s="16"/>
      <c r="D34" s="16"/>
    </row>
  </sheetData>
  <mergeCells count="21">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 ref="A14:B14"/>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68"/>
  <sheetViews>
    <sheetView tabSelected="1" view="pageBreakPreview" topLeftCell="A190" zoomScale="84" zoomScaleSheetLayoutView="84" workbookViewId="0">
      <selection activeCell="D175" sqref="D175"/>
    </sheetView>
  </sheetViews>
  <sheetFormatPr defaultRowHeight="15.75"/>
  <cols>
    <col min="1" max="1" width="0.7109375" style="2" customWidth="1"/>
    <col min="2" max="2" width="1.85546875" style="2" customWidth="1"/>
    <col min="3" max="3" width="50.42578125" style="43" customWidth="1"/>
    <col min="4" max="4" width="51.42578125" style="171" customWidth="1"/>
    <col min="5" max="5" width="12.42578125" style="46" customWidth="1"/>
    <col min="6" max="6" width="16.7109375" style="99" customWidth="1"/>
    <col min="7" max="7" width="7.5703125" style="99" hidden="1" customWidth="1"/>
    <col min="8" max="8" width="46.5703125" style="43" customWidth="1"/>
    <col min="9" max="9" width="18.7109375" style="2" hidden="1" customWidth="1"/>
    <col min="10" max="10" width="44.7109375" style="2" hidden="1" customWidth="1"/>
    <col min="11" max="11" width="44.7109375" style="2" customWidth="1"/>
    <col min="12" max="12" width="46.85546875" style="2" hidden="1" customWidth="1"/>
    <col min="13" max="13" width="46.140625" style="12" customWidth="1"/>
    <col min="14" max="14" width="17.28515625" style="4" customWidth="1"/>
    <col min="15" max="15" width="10.85546875" style="4" customWidth="1"/>
    <col min="16" max="16" width="10.5703125" style="3" customWidth="1"/>
    <col min="17" max="17" width="10.7109375" style="4" customWidth="1"/>
    <col min="18" max="18" width="11.7109375" style="3" customWidth="1"/>
    <col min="19" max="21" width="9.140625" style="2" customWidth="1"/>
    <col min="22" max="16384" width="9.140625" style="2"/>
  </cols>
  <sheetData>
    <row r="1" spans="1:22">
      <c r="A1" s="92" t="s">
        <v>3</v>
      </c>
      <c r="B1" s="40"/>
      <c r="C1" s="41"/>
      <c r="H1" s="41"/>
      <c r="I1" s="40"/>
      <c r="J1" s="40"/>
      <c r="K1" s="40"/>
      <c r="L1" s="40"/>
      <c r="M1" s="49"/>
      <c r="N1" s="50"/>
      <c r="O1" s="50"/>
      <c r="P1" s="51"/>
      <c r="Q1" s="50"/>
      <c r="R1" s="51"/>
      <c r="S1" s="40"/>
      <c r="T1" s="40"/>
      <c r="U1" s="40"/>
      <c r="V1" s="40"/>
    </row>
    <row r="2" spans="1:22">
      <c r="A2" s="40" t="s">
        <v>150</v>
      </c>
      <c r="B2" s="40"/>
      <c r="C2" s="41"/>
      <c r="H2" s="41"/>
      <c r="I2" s="40"/>
      <c r="J2" s="40"/>
      <c r="K2" s="40"/>
      <c r="L2" s="40"/>
      <c r="M2" s="49"/>
      <c r="N2" s="50"/>
      <c r="O2" s="50"/>
      <c r="P2" s="51"/>
      <c r="Q2" s="50"/>
      <c r="R2" s="51"/>
      <c r="S2" s="40"/>
      <c r="T2" s="40"/>
      <c r="U2" s="40"/>
      <c r="V2" s="40"/>
    </row>
    <row r="3" spans="1:22">
      <c r="A3" s="40" t="s">
        <v>71</v>
      </c>
      <c r="B3" s="40"/>
      <c r="C3" s="41"/>
      <c r="H3" s="41"/>
      <c r="I3" s="40"/>
      <c r="J3" s="40"/>
      <c r="K3" s="40"/>
      <c r="L3" s="40"/>
      <c r="M3" s="49"/>
      <c r="N3" s="50"/>
      <c r="O3" s="50"/>
      <c r="P3" s="51"/>
      <c r="Q3" s="50"/>
      <c r="R3" s="51"/>
      <c r="S3" s="40"/>
      <c r="T3" s="40"/>
      <c r="U3" s="40"/>
      <c r="V3" s="40"/>
    </row>
    <row r="4" spans="1:22">
      <c r="A4" s="40" t="s">
        <v>72</v>
      </c>
      <c r="B4" s="40"/>
      <c r="C4" s="41"/>
      <c r="H4" s="41"/>
      <c r="I4" s="40"/>
      <c r="J4" s="40"/>
      <c r="K4" s="40"/>
      <c r="L4" s="40"/>
      <c r="M4" s="49"/>
      <c r="N4" s="50"/>
      <c r="O4" s="50"/>
      <c r="P4" s="51"/>
      <c r="Q4" s="50"/>
      <c r="R4" s="51"/>
      <c r="S4" s="40"/>
      <c r="T4" s="40"/>
      <c r="U4" s="40"/>
      <c r="V4" s="40"/>
    </row>
    <row r="5" spans="1:22">
      <c r="A5" s="40" t="s">
        <v>73</v>
      </c>
      <c r="B5" s="40"/>
      <c r="C5" s="41"/>
      <c r="H5" s="41"/>
      <c r="I5" s="40"/>
      <c r="J5" s="40"/>
      <c r="K5" s="40"/>
      <c r="L5" s="40"/>
      <c r="M5" s="49"/>
      <c r="N5" s="50"/>
      <c r="O5" s="50"/>
      <c r="P5" s="51"/>
      <c r="Q5" s="50"/>
      <c r="R5" s="51"/>
      <c r="S5" s="40"/>
      <c r="T5" s="40"/>
      <c r="U5" s="40"/>
      <c r="V5" s="40"/>
    </row>
    <row r="6" spans="1:22">
      <c r="A6" s="40"/>
      <c r="B6" s="40"/>
      <c r="C6" s="41"/>
      <c r="H6" s="41"/>
      <c r="I6" s="40"/>
      <c r="J6" s="40"/>
      <c r="K6" s="40"/>
      <c r="L6" s="40"/>
      <c r="M6" s="49"/>
      <c r="N6" s="50"/>
      <c r="O6" s="50"/>
      <c r="P6" s="51"/>
      <c r="Q6" s="50"/>
      <c r="R6" s="51"/>
      <c r="S6" s="40"/>
      <c r="T6" s="40"/>
      <c r="U6" s="40"/>
      <c r="V6" s="40"/>
    </row>
    <row r="7" spans="1:22">
      <c r="A7" s="40"/>
      <c r="B7" s="40"/>
      <c r="C7" s="41"/>
      <c r="H7" s="41"/>
      <c r="I7" s="40"/>
      <c r="J7" s="40"/>
      <c r="K7" s="40"/>
      <c r="L7" s="40"/>
      <c r="M7" s="49"/>
      <c r="N7" s="50"/>
      <c r="O7" s="50"/>
      <c r="P7" s="51"/>
      <c r="Q7" s="50"/>
      <c r="R7" s="51"/>
      <c r="S7" s="40"/>
      <c r="T7" s="40"/>
      <c r="U7" s="40"/>
      <c r="V7" s="40"/>
    </row>
    <row r="8" spans="1:22">
      <c r="A8" s="67" t="s">
        <v>4</v>
      </c>
      <c r="B8" s="68"/>
      <c r="C8" s="69"/>
      <c r="D8" s="204" t="str">
        <f>+'PROFIL DIRI'!D3</f>
        <v>UNIVERSITAS ANDALAS</v>
      </c>
      <c r="E8" s="204"/>
      <c r="H8" s="41"/>
      <c r="I8" s="40"/>
      <c r="J8" s="40"/>
      <c r="K8" s="40"/>
      <c r="L8" s="40"/>
      <c r="M8" s="49"/>
      <c r="N8" s="70"/>
      <c r="O8" s="70"/>
      <c r="P8" s="70"/>
      <c r="Q8" s="50"/>
      <c r="R8" s="51"/>
      <c r="S8" s="40"/>
      <c r="T8" s="40"/>
      <c r="U8" s="40"/>
      <c r="V8" s="40"/>
    </row>
    <row r="9" spans="1:22">
      <c r="A9" s="67" t="s">
        <v>33</v>
      </c>
      <c r="B9" s="68"/>
      <c r="C9" s="69"/>
      <c r="D9" s="204" t="s">
        <v>247</v>
      </c>
      <c r="E9" s="204"/>
      <c r="H9" s="41"/>
      <c r="I9" s="40"/>
      <c r="J9" s="40"/>
      <c r="K9" s="40"/>
      <c r="L9" s="40"/>
      <c r="M9" s="49"/>
      <c r="N9" s="70"/>
      <c r="O9" s="70"/>
      <c r="P9" s="70"/>
      <c r="Q9" s="50"/>
      <c r="R9" s="51"/>
      <c r="S9" s="40"/>
      <c r="T9" s="40"/>
      <c r="U9" s="40"/>
      <c r="V9" s="40"/>
    </row>
    <row r="10" spans="1:22">
      <c r="A10" s="67" t="s">
        <v>248</v>
      </c>
      <c r="B10" s="68"/>
      <c r="C10" s="69"/>
      <c r="D10" s="204" t="str">
        <f>+'PROFIL DIRI'!D6</f>
        <v>S1- Ilmu Politik</v>
      </c>
      <c r="E10" s="204"/>
      <c r="H10" s="41"/>
      <c r="I10" s="40"/>
      <c r="J10" s="40"/>
      <c r="K10" s="40"/>
      <c r="L10" s="40"/>
      <c r="M10" s="49"/>
      <c r="N10" s="70"/>
      <c r="O10" s="70"/>
      <c r="P10" s="70"/>
      <c r="Q10" s="50"/>
      <c r="R10" s="51"/>
      <c r="S10" s="40"/>
      <c r="T10" s="40"/>
      <c r="U10" s="40"/>
      <c r="V10" s="40"/>
    </row>
    <row r="11" spans="1:22">
      <c r="A11" s="67" t="s">
        <v>15</v>
      </c>
      <c r="B11" s="68"/>
      <c r="C11" s="69"/>
      <c r="D11" s="209">
        <v>2013</v>
      </c>
      <c r="E11" s="209"/>
      <c r="H11" s="41"/>
      <c r="I11" s="40"/>
      <c r="J11" s="40"/>
      <c r="K11" s="40"/>
      <c r="L11" s="40"/>
      <c r="M11" s="49"/>
      <c r="N11" s="70"/>
      <c r="O11" s="70"/>
      <c r="P11" s="70"/>
      <c r="Q11" s="50"/>
      <c r="R11" s="51"/>
      <c r="S11" s="40"/>
      <c r="T11" s="40"/>
      <c r="U11" s="40"/>
      <c r="V11" s="40"/>
    </row>
    <row r="12" spans="1:22" ht="18.75" customHeight="1">
      <c r="A12" s="40"/>
      <c r="B12" s="40"/>
      <c r="C12" s="41"/>
      <c r="D12" s="172"/>
      <c r="H12" s="41"/>
      <c r="I12" s="5"/>
      <c r="J12" s="5"/>
      <c r="K12" s="5"/>
      <c r="L12" s="40"/>
      <c r="M12" s="49"/>
      <c r="N12" s="45"/>
      <c r="O12" s="44"/>
      <c r="P12" s="45"/>
      <c r="Q12" s="44"/>
      <c r="R12" s="45"/>
      <c r="S12" s="40"/>
      <c r="T12" s="40"/>
      <c r="U12" s="40"/>
      <c r="V12" s="40"/>
    </row>
    <row r="13" spans="1:22" s="78" customFormat="1" ht="35.25" customHeight="1">
      <c r="A13" s="72"/>
      <c r="B13" s="73"/>
      <c r="C13" s="74" t="s">
        <v>62</v>
      </c>
      <c r="D13" s="100" t="s">
        <v>151</v>
      </c>
      <c r="E13" s="47" t="s">
        <v>17</v>
      </c>
      <c r="F13" s="100" t="s">
        <v>5</v>
      </c>
      <c r="G13" s="100" t="s">
        <v>79</v>
      </c>
      <c r="H13" s="74" t="s">
        <v>16</v>
      </c>
      <c r="I13" s="74" t="s">
        <v>14</v>
      </c>
      <c r="J13" s="74" t="s">
        <v>5</v>
      </c>
      <c r="K13" s="74" t="s">
        <v>13</v>
      </c>
      <c r="L13" s="91" t="s">
        <v>68</v>
      </c>
      <c r="M13" s="75"/>
      <c r="N13" s="76"/>
      <c r="O13" s="77"/>
      <c r="P13" s="76"/>
      <c r="Q13" s="77"/>
      <c r="R13" s="76"/>
    </row>
    <row r="14" spans="1:22" s="78" customFormat="1">
      <c r="A14" s="79" t="s">
        <v>58</v>
      </c>
      <c r="C14" s="80"/>
      <c r="D14" s="82"/>
      <c r="E14" s="102"/>
      <c r="F14" s="84"/>
      <c r="G14" s="84"/>
      <c r="H14" s="80"/>
      <c r="M14" s="75"/>
      <c r="N14" s="77"/>
      <c r="O14" s="77"/>
      <c r="P14" s="76"/>
      <c r="Q14" s="77"/>
      <c r="R14" s="76"/>
    </row>
    <row r="15" spans="1:22" s="83" customFormat="1" ht="16.5" customHeight="1">
      <c r="A15" s="81"/>
      <c r="B15" s="205" t="s">
        <v>83</v>
      </c>
      <c r="C15" s="205"/>
      <c r="D15" s="82"/>
      <c r="E15" s="46"/>
      <c r="F15" s="84"/>
      <c r="G15" s="84"/>
      <c r="H15" s="82"/>
      <c r="M15" s="85"/>
      <c r="N15" s="86"/>
      <c r="O15" s="86"/>
      <c r="P15" s="87"/>
      <c r="Q15" s="86"/>
      <c r="R15" s="87"/>
    </row>
    <row r="16" spans="1:22" s="83" customFormat="1" ht="36" customHeight="1">
      <c r="A16" s="81"/>
      <c r="B16" s="79"/>
      <c r="C16" s="88" t="s">
        <v>147</v>
      </c>
      <c r="D16" s="89" t="s">
        <v>257</v>
      </c>
      <c r="E16" s="48">
        <v>4</v>
      </c>
      <c r="F16" s="101" t="str">
        <f>IF(E16=4,"Sangat baik",IF(E16=3,"Baik",IF(E16=2,"Perlu ditingkatkan",IF(E16=1,"Perbaikan",IF(E16=0,"Perbaikan mayor")))))</f>
        <v>Sangat baik</v>
      </c>
      <c r="G16" s="84"/>
      <c r="H16" s="88"/>
      <c r="I16" s="141"/>
      <c r="J16" s="141"/>
      <c r="K16" s="141"/>
      <c r="M16" s="85"/>
      <c r="N16" s="86"/>
      <c r="O16" s="86"/>
      <c r="P16" s="87"/>
      <c r="Q16" s="86"/>
      <c r="R16" s="87"/>
    </row>
    <row r="17" spans="1:18" s="83" customFormat="1" ht="36" customHeight="1">
      <c r="A17" s="81"/>
      <c r="C17" s="93" t="s">
        <v>148</v>
      </c>
      <c r="D17" s="89" t="s">
        <v>258</v>
      </c>
      <c r="E17" s="48">
        <v>4</v>
      </c>
      <c r="F17" s="101" t="str">
        <f>IF(E17=4,"Sangat baik",IF(E17=3,"Baik",IF(E17=2,"Perlu ditingkatkan",IF(E17=1,"Perbaikan",IF(E17=0,"Perbaikan mayor")))))</f>
        <v>Sangat baik</v>
      </c>
      <c r="G17" s="104"/>
      <c r="H17" s="88"/>
      <c r="I17" s="141"/>
      <c r="J17" s="141"/>
      <c r="K17" s="141"/>
      <c r="M17" s="85"/>
      <c r="N17" s="86"/>
      <c r="O17" s="86"/>
      <c r="P17" s="87"/>
      <c r="Q17" s="86"/>
      <c r="R17" s="87"/>
    </row>
    <row r="18" spans="1:18" s="83" customFormat="1" ht="36" customHeight="1">
      <c r="A18" s="81"/>
      <c r="C18" s="88" t="s">
        <v>84</v>
      </c>
      <c r="D18" s="89" t="s">
        <v>259</v>
      </c>
      <c r="E18" s="48">
        <v>3</v>
      </c>
      <c r="F18" s="101" t="str">
        <f t="shared" ref="F18" si="0">IF(E18=4,"Sangat baik",IF(E18=3,"Baik",IF(E18=2,"Perlu ditingkatkan",IF(E18=1,"Perbaikan",IF(E18=0,"Perbaikan mayor")))))</f>
        <v>Baik</v>
      </c>
      <c r="G18" s="104"/>
      <c r="H18" s="88"/>
      <c r="I18" s="141"/>
      <c r="J18" s="141"/>
      <c r="K18" s="141"/>
      <c r="M18" s="85"/>
      <c r="N18" s="86"/>
      <c r="O18" s="86"/>
      <c r="P18" s="87"/>
      <c r="Q18" s="86"/>
      <c r="R18" s="87"/>
    </row>
    <row r="19" spans="1:18" s="83" customFormat="1" ht="36" customHeight="1">
      <c r="A19" s="81"/>
      <c r="C19" s="88" t="s">
        <v>149</v>
      </c>
      <c r="D19" s="89" t="s">
        <v>260</v>
      </c>
      <c r="E19" s="48">
        <v>4</v>
      </c>
      <c r="F19" s="101" t="str">
        <f>IF(E19=4,"Sangat baik",IF(E19=3,"Baik",IF(E19=2,"Perlu ditingkatkan",IF(E19=1,"Perbaikan",IF(E19=0,"Perbaikan mayor")))))</f>
        <v>Sangat baik</v>
      </c>
      <c r="G19" s="104"/>
      <c r="H19" s="88"/>
      <c r="I19" s="141"/>
      <c r="J19" s="141"/>
      <c r="K19" s="141"/>
      <c r="M19" s="85"/>
      <c r="N19" s="86"/>
      <c r="O19" s="86"/>
      <c r="P19" s="87"/>
      <c r="Q19" s="86"/>
      <c r="R19" s="87"/>
    </row>
    <row r="20" spans="1:18" s="83" customFormat="1">
      <c r="A20" s="81"/>
      <c r="C20" s="82"/>
      <c r="D20" s="82"/>
      <c r="E20" s="46"/>
      <c r="F20" s="82"/>
      <c r="G20" s="82"/>
      <c r="H20" s="82"/>
      <c r="M20" s="85"/>
      <c r="N20" s="86"/>
      <c r="O20" s="86"/>
      <c r="P20" s="87"/>
      <c r="Q20" s="86"/>
      <c r="R20" s="87"/>
    </row>
    <row r="21" spans="1:18" s="83" customFormat="1">
      <c r="A21" s="81"/>
      <c r="B21" s="79" t="s">
        <v>85</v>
      </c>
      <c r="C21" s="82"/>
      <c r="D21" s="82"/>
      <c r="E21" s="46"/>
      <c r="F21" s="82"/>
      <c r="G21" s="82"/>
      <c r="H21" s="82"/>
      <c r="M21" s="85"/>
      <c r="N21" s="86"/>
      <c r="O21" s="86"/>
      <c r="P21" s="87"/>
      <c r="Q21" s="86"/>
      <c r="R21" s="87"/>
    </row>
    <row r="22" spans="1:18" s="83" customFormat="1" ht="36" customHeight="1">
      <c r="A22" s="81"/>
      <c r="C22" s="93" t="s">
        <v>86</v>
      </c>
      <c r="D22" s="90" t="s">
        <v>261</v>
      </c>
      <c r="E22" s="48">
        <v>4</v>
      </c>
      <c r="F22" s="101" t="str">
        <f>IF(E22=4,"Sangat baik",IF(E22=3,"Baik",IF(E22=2,"Perlu ditingkatkan",IF(E22=1,"Perbaikan",IF(E22=0,"Perbaikan mayor")))))</f>
        <v>Sangat baik</v>
      </c>
      <c r="G22" s="101"/>
      <c r="H22" s="88"/>
      <c r="I22" s="141"/>
      <c r="J22" s="141"/>
      <c r="K22" s="141"/>
      <c r="M22" s="85"/>
      <c r="N22" s="86"/>
      <c r="O22" s="86"/>
      <c r="P22" s="87"/>
      <c r="Q22" s="86"/>
      <c r="R22" s="87"/>
    </row>
    <row r="23" spans="1:18" s="83" customFormat="1" ht="36" customHeight="1">
      <c r="A23" s="81"/>
      <c r="C23" s="88" t="s">
        <v>87</v>
      </c>
      <c r="D23" s="90" t="s">
        <v>262</v>
      </c>
      <c r="E23" s="48">
        <v>4</v>
      </c>
      <c r="F23" s="101" t="str">
        <f t="shared" ref="F23:F26" si="1">IF(E23=4,"Sangat baik",IF(E23=3,"Baik",IF(E23=2,"Perlu ditingkatkan",IF(E23=1,"Perbaikan",IF(E23=0,"Perbaikan mayor")))))</f>
        <v>Sangat baik</v>
      </c>
      <c r="G23" s="101"/>
      <c r="H23" s="88"/>
      <c r="I23" s="141"/>
      <c r="J23" s="141"/>
      <c r="K23" s="141"/>
      <c r="M23" s="85"/>
      <c r="N23" s="86"/>
      <c r="O23" s="86"/>
      <c r="P23" s="87"/>
      <c r="Q23" s="86"/>
      <c r="R23" s="87"/>
    </row>
    <row r="24" spans="1:18" s="83" customFormat="1" ht="36" customHeight="1">
      <c r="A24" s="81"/>
      <c r="C24" s="93" t="s">
        <v>88</v>
      </c>
      <c r="D24" s="90" t="s">
        <v>263</v>
      </c>
      <c r="E24" s="48">
        <v>4</v>
      </c>
      <c r="F24" s="101" t="str">
        <f t="shared" si="1"/>
        <v>Sangat baik</v>
      </c>
      <c r="G24" s="101"/>
      <c r="H24" s="88"/>
      <c r="I24" s="141"/>
      <c r="J24" s="141"/>
      <c r="K24" s="141"/>
      <c r="M24" s="85"/>
      <c r="N24" s="86"/>
      <c r="O24" s="86"/>
      <c r="P24" s="87"/>
      <c r="Q24" s="86"/>
      <c r="R24" s="87"/>
    </row>
    <row r="25" spans="1:18" s="83" customFormat="1" ht="36" customHeight="1">
      <c r="A25" s="81"/>
      <c r="C25" s="88" t="s">
        <v>89</v>
      </c>
      <c r="D25" s="90" t="s">
        <v>264</v>
      </c>
      <c r="E25" s="48">
        <v>4</v>
      </c>
      <c r="F25" s="101" t="str">
        <f t="shared" si="1"/>
        <v>Sangat baik</v>
      </c>
      <c r="G25" s="101"/>
      <c r="H25" s="88"/>
      <c r="I25" s="141"/>
      <c r="J25" s="141"/>
      <c r="K25" s="141"/>
      <c r="M25" s="85"/>
      <c r="N25" s="86"/>
      <c r="O25" s="86"/>
      <c r="P25" s="87"/>
      <c r="Q25" s="86"/>
      <c r="R25" s="87"/>
    </row>
    <row r="26" spans="1:18" s="83" customFormat="1" ht="36" customHeight="1">
      <c r="A26" s="81"/>
      <c r="C26" s="93" t="s">
        <v>90</v>
      </c>
      <c r="D26" s="90" t="s">
        <v>265</v>
      </c>
      <c r="E26" s="48">
        <v>4</v>
      </c>
      <c r="F26" s="101" t="str">
        <f t="shared" si="1"/>
        <v>Sangat baik</v>
      </c>
      <c r="G26" s="101"/>
      <c r="H26" s="88"/>
      <c r="I26" s="141"/>
      <c r="J26" s="141"/>
      <c r="K26" s="141"/>
      <c r="M26" s="85"/>
      <c r="N26" s="86"/>
      <c r="O26" s="86"/>
      <c r="P26" s="87"/>
      <c r="Q26" s="86"/>
      <c r="R26" s="87"/>
    </row>
    <row r="27" spans="1:18" s="78" customFormat="1">
      <c r="A27" s="79"/>
      <c r="C27" s="96" t="s">
        <v>1</v>
      </c>
      <c r="D27" s="173"/>
      <c r="E27" s="156">
        <f>AVERAGE(E16:E26)</f>
        <v>3.8888888888888888</v>
      </c>
      <c r="F27" s="82"/>
      <c r="G27" s="155">
        <f>SUM(E16:E26)</f>
        <v>35</v>
      </c>
      <c r="H27" s="80"/>
      <c r="M27" s="75"/>
      <c r="N27" s="77"/>
      <c r="O27" s="77"/>
      <c r="P27" s="76"/>
      <c r="Q27" s="77"/>
      <c r="R27" s="76"/>
    </row>
    <row r="28" spans="1:18" s="78" customFormat="1">
      <c r="A28" s="79"/>
      <c r="C28" s="80"/>
      <c r="D28" s="82"/>
      <c r="E28" s="46"/>
      <c r="F28" s="82"/>
      <c r="G28" s="82"/>
      <c r="H28" s="80"/>
      <c r="M28" s="75"/>
      <c r="N28" s="77"/>
      <c r="O28" s="77"/>
      <c r="P28" s="76"/>
      <c r="Q28" s="77"/>
      <c r="R28" s="76"/>
    </row>
    <row r="29" spans="1:18" s="78" customFormat="1">
      <c r="A29" s="79" t="s">
        <v>59</v>
      </c>
      <c r="C29" s="80"/>
      <c r="D29" s="82"/>
      <c r="E29" s="46"/>
      <c r="F29" s="82"/>
      <c r="G29" s="82"/>
      <c r="H29" s="80"/>
      <c r="M29" s="75"/>
      <c r="N29" s="77"/>
      <c r="O29" s="77"/>
      <c r="P29" s="76"/>
      <c r="Q29" s="77"/>
      <c r="R29" s="76"/>
    </row>
    <row r="30" spans="1:18" s="78" customFormat="1">
      <c r="A30" s="79"/>
      <c r="B30" s="79" t="s">
        <v>91</v>
      </c>
      <c r="C30" s="80"/>
      <c r="D30" s="82"/>
      <c r="E30" s="46"/>
      <c r="F30" s="82"/>
      <c r="G30" s="82"/>
      <c r="H30" s="80"/>
      <c r="M30" s="75"/>
      <c r="N30" s="77"/>
      <c r="O30" s="77"/>
      <c r="P30" s="76"/>
      <c r="Q30" s="77"/>
      <c r="R30" s="76"/>
    </row>
    <row r="31" spans="1:18" s="78" customFormat="1" ht="36" customHeight="1">
      <c r="A31" s="79"/>
      <c r="C31" s="93" t="s">
        <v>92</v>
      </c>
      <c r="D31" s="178" t="s">
        <v>266</v>
      </c>
      <c r="E31" s="48">
        <v>4</v>
      </c>
      <c r="F31" s="127" t="str">
        <f>IF(E31=4,"Sangat baik",IF(E31=3,"Baik",IF(E31=2,"Perlu ditingkatkan",IF(E31=1,"Perbaikan",IF(E31=0,"Perbaikan mayor")))))</f>
        <v>Sangat baik</v>
      </c>
      <c r="G31" s="128"/>
      <c r="H31" s="97"/>
      <c r="I31" s="142"/>
      <c r="J31" s="142"/>
      <c r="K31" s="142"/>
      <c r="M31" s="75"/>
      <c r="N31" s="77"/>
      <c r="O31" s="77"/>
      <c r="P31" s="76"/>
      <c r="Q31" s="77"/>
      <c r="R31" s="76"/>
    </row>
    <row r="32" spans="1:18" s="78" customFormat="1" ht="36" customHeight="1">
      <c r="A32" s="79"/>
      <c r="C32" s="93" t="s">
        <v>152</v>
      </c>
      <c r="D32" s="90" t="s">
        <v>267</v>
      </c>
      <c r="E32" s="48">
        <v>4</v>
      </c>
      <c r="F32" s="127" t="str">
        <f>IF(E32=4,"Sangat baik",IF(E32=3,"Baik",IF(E32=2,"Perlu ditingkatkan",IF(E32=1,"Perbaikan",IF(E32=0,"Perbaikan mayor")))))</f>
        <v>Sangat baik</v>
      </c>
      <c r="G32" s="128"/>
      <c r="H32" s="97"/>
      <c r="I32" s="142"/>
      <c r="J32" s="142"/>
      <c r="K32" s="142"/>
      <c r="M32" s="75"/>
      <c r="N32" s="77"/>
      <c r="O32" s="77"/>
      <c r="P32" s="76"/>
      <c r="Q32" s="77"/>
      <c r="R32" s="76"/>
    </row>
    <row r="33" spans="1:18" s="78" customFormat="1" ht="36" customHeight="1">
      <c r="A33" s="79"/>
      <c r="C33" s="126" t="s">
        <v>153</v>
      </c>
      <c r="D33" s="90" t="s">
        <v>268</v>
      </c>
      <c r="E33" s="48">
        <v>4</v>
      </c>
      <c r="F33" s="127" t="str">
        <f t="shared" ref="F33:F34" si="2">IF(E33=4,"Sangat baik",IF(E33=3,"Baik",IF(E33=2,"Perlu ditingkatkan",IF(E33=1,"Perbaikan",IF(E33=0,"Perbaikan mayor")))))</f>
        <v>Sangat baik</v>
      </c>
      <c r="G33" s="128"/>
      <c r="H33" s="97"/>
      <c r="I33" s="142"/>
      <c r="J33" s="142"/>
      <c r="K33" s="142"/>
      <c r="M33" s="75"/>
      <c r="N33" s="77"/>
      <c r="O33" s="77"/>
      <c r="P33" s="76"/>
      <c r="Q33" s="77"/>
      <c r="R33" s="76"/>
    </row>
    <row r="34" spans="1:18" s="78" customFormat="1" ht="36" customHeight="1">
      <c r="A34" s="79"/>
      <c r="C34" s="126" t="s">
        <v>154</v>
      </c>
      <c r="D34" s="180" t="s">
        <v>348</v>
      </c>
      <c r="E34" s="48">
        <v>4</v>
      </c>
      <c r="F34" s="127" t="str">
        <f t="shared" si="2"/>
        <v>Sangat baik</v>
      </c>
      <c r="G34" s="128"/>
      <c r="H34" s="97"/>
      <c r="I34" s="142"/>
      <c r="J34" s="142"/>
      <c r="K34" s="142"/>
      <c r="M34" s="75"/>
      <c r="N34" s="77"/>
      <c r="O34" s="77"/>
      <c r="P34" s="76"/>
      <c r="Q34" s="77"/>
      <c r="R34" s="76"/>
    </row>
    <row r="35" spans="1:18" s="78" customFormat="1">
      <c r="A35" s="79"/>
      <c r="C35" s="80"/>
      <c r="D35" s="82"/>
      <c r="E35" s="46"/>
      <c r="F35" s="82"/>
      <c r="G35" s="82"/>
      <c r="H35" s="80"/>
      <c r="M35" s="75"/>
      <c r="N35" s="77"/>
      <c r="O35" s="77"/>
      <c r="P35" s="76"/>
      <c r="Q35" s="77"/>
      <c r="R35" s="76"/>
    </row>
    <row r="36" spans="1:18" s="78" customFormat="1">
      <c r="A36" s="79"/>
      <c r="B36" s="79" t="s">
        <v>93</v>
      </c>
      <c r="C36" s="80"/>
      <c r="D36" s="82"/>
      <c r="E36" s="46" t="s">
        <v>70</v>
      </c>
      <c r="F36" s="82"/>
      <c r="G36" s="82"/>
      <c r="H36" s="80"/>
      <c r="M36" s="75"/>
      <c r="N36" s="77"/>
      <c r="O36" s="77"/>
      <c r="P36" s="76"/>
      <c r="Q36" s="77"/>
      <c r="R36" s="76"/>
    </row>
    <row r="37" spans="1:18" s="78" customFormat="1" ht="48" customHeight="1">
      <c r="A37" s="79"/>
      <c r="B37" s="79"/>
      <c r="C37" s="93" t="s">
        <v>155</v>
      </c>
      <c r="D37" s="179" t="s">
        <v>350</v>
      </c>
      <c r="E37" s="48">
        <v>2</v>
      </c>
      <c r="F37" s="127" t="str">
        <f>IF(E37=4,"Sangat baik",IF(E37=3,"Baik",IF(E37=2,"Perlu ditingkatkan",IF(E37=1,"Perbaikan",IF(E37=0,"Perbaikan mayor")))))</f>
        <v>Perlu ditingkatkan</v>
      </c>
      <c r="G37" s="88"/>
      <c r="H37" s="97" t="s">
        <v>351</v>
      </c>
      <c r="I37" s="142"/>
      <c r="J37" s="142"/>
      <c r="K37" s="142"/>
      <c r="M37" s="75"/>
      <c r="N37" s="77"/>
      <c r="O37" s="77"/>
      <c r="P37" s="76"/>
      <c r="Q37" s="77"/>
      <c r="R37" s="76"/>
    </row>
    <row r="38" spans="1:18" s="78" customFormat="1" ht="36" customHeight="1">
      <c r="A38" s="79"/>
      <c r="C38" s="88" t="s">
        <v>156</v>
      </c>
      <c r="D38" s="90" t="s">
        <v>269</v>
      </c>
      <c r="E38" s="48">
        <v>4</v>
      </c>
      <c r="F38" s="127" t="str">
        <f t="shared" ref="F38:F40" si="3">IF(E38=4,"Sangat baik",IF(E38=3,"Baik",IF(E38=2,"Perlu ditingkatkan",IF(E38=1,"Perbaikan",IF(E38=0,"Perbaikan mayor")))))</f>
        <v>Sangat baik</v>
      </c>
      <c r="G38" s="127"/>
      <c r="H38" s="97"/>
      <c r="I38" s="142"/>
      <c r="J38" s="142"/>
      <c r="K38" s="142"/>
      <c r="M38" s="75"/>
      <c r="N38" s="77"/>
      <c r="O38" s="77"/>
      <c r="P38" s="76"/>
      <c r="Q38" s="77"/>
      <c r="R38" s="76"/>
    </row>
    <row r="39" spans="1:18" s="78" customFormat="1" ht="48" customHeight="1">
      <c r="A39" s="79"/>
      <c r="C39" s="88" t="s">
        <v>157</v>
      </c>
      <c r="D39" s="90" t="s">
        <v>270</v>
      </c>
      <c r="E39" s="48">
        <v>4</v>
      </c>
      <c r="F39" s="127" t="str">
        <f t="shared" si="3"/>
        <v>Sangat baik</v>
      </c>
      <c r="G39" s="127"/>
      <c r="H39" s="97"/>
      <c r="I39" s="142"/>
      <c r="J39" s="142"/>
      <c r="K39" s="142"/>
      <c r="M39" s="75"/>
      <c r="N39" s="77"/>
      <c r="O39" s="77"/>
      <c r="P39" s="76"/>
      <c r="Q39" s="77"/>
      <c r="R39" s="76"/>
    </row>
    <row r="40" spans="1:18" s="78" customFormat="1" ht="63" customHeight="1">
      <c r="A40" s="79"/>
      <c r="C40" s="88" t="s">
        <v>158</v>
      </c>
      <c r="D40" s="90" t="s">
        <v>271</v>
      </c>
      <c r="E40" s="48">
        <v>4</v>
      </c>
      <c r="F40" s="127" t="str">
        <f t="shared" si="3"/>
        <v>Sangat baik</v>
      </c>
      <c r="G40" s="127"/>
      <c r="H40" s="97"/>
      <c r="I40" s="142"/>
      <c r="J40" s="142"/>
      <c r="K40" s="142"/>
      <c r="M40" s="75"/>
      <c r="N40" s="77"/>
      <c r="O40" s="77"/>
      <c r="P40" s="76"/>
      <c r="Q40" s="77"/>
      <c r="R40" s="76"/>
    </row>
    <row r="41" spans="1:18" s="78" customFormat="1">
      <c r="A41" s="79"/>
      <c r="C41" s="80"/>
      <c r="D41" s="82"/>
      <c r="E41" s="46"/>
      <c r="F41" s="82"/>
      <c r="G41" s="82"/>
      <c r="H41" s="80"/>
      <c r="M41" s="75"/>
      <c r="N41" s="77"/>
      <c r="O41" s="77"/>
      <c r="P41" s="76"/>
      <c r="Q41" s="77"/>
      <c r="R41" s="76"/>
    </row>
    <row r="42" spans="1:18" s="78" customFormat="1">
      <c r="A42" s="79"/>
      <c r="B42" s="79" t="s">
        <v>94</v>
      </c>
      <c r="C42" s="80"/>
      <c r="D42" s="82"/>
      <c r="E42" s="46"/>
      <c r="F42" s="82"/>
      <c r="G42" s="82"/>
      <c r="H42" s="80"/>
      <c r="M42" s="75"/>
      <c r="N42" s="77"/>
      <c r="O42" s="77"/>
      <c r="P42" s="76"/>
      <c r="Q42" s="77"/>
      <c r="R42" s="76"/>
    </row>
    <row r="43" spans="1:18" s="78" customFormat="1" ht="36" customHeight="1">
      <c r="A43" s="79"/>
      <c r="B43" s="79"/>
      <c r="C43" s="97" t="s">
        <v>159</v>
      </c>
      <c r="D43" s="90" t="s">
        <v>272</v>
      </c>
      <c r="E43" s="48">
        <v>4</v>
      </c>
      <c r="F43" s="101" t="str">
        <f t="shared" ref="F43:F44" si="4">IF(E43=4,"Sangat baik",IF(E43=3,"Baik",IF(E43=2,"Perlu ditingkatkan",IF(E43=1,"Perbaikan",IF(E43=0,"Perbaikan mayor")))))</f>
        <v>Sangat baik</v>
      </c>
      <c r="G43" s="82"/>
      <c r="H43" s="97"/>
      <c r="I43" s="142"/>
      <c r="J43" s="142"/>
      <c r="K43" s="142"/>
      <c r="M43" s="75"/>
      <c r="N43" s="77"/>
      <c r="O43" s="77"/>
      <c r="P43" s="76"/>
      <c r="Q43" s="77"/>
      <c r="R43" s="76"/>
    </row>
    <row r="44" spans="1:18" s="78" customFormat="1" ht="56.25" customHeight="1">
      <c r="A44" s="79"/>
      <c r="C44" s="93" t="s">
        <v>160</v>
      </c>
      <c r="D44" s="180" t="s">
        <v>352</v>
      </c>
      <c r="E44" s="48">
        <v>2</v>
      </c>
      <c r="F44" s="101" t="str">
        <f t="shared" si="4"/>
        <v>Perlu ditingkatkan</v>
      </c>
      <c r="G44" s="104"/>
      <c r="H44" s="97" t="s">
        <v>353</v>
      </c>
      <c r="I44" s="142"/>
      <c r="J44" s="142"/>
      <c r="K44" s="142"/>
      <c r="M44" s="75"/>
      <c r="N44" s="77"/>
      <c r="O44" s="77"/>
      <c r="P44" s="76"/>
      <c r="Q44" s="77"/>
      <c r="R44" s="76"/>
    </row>
    <row r="45" spans="1:18" s="78" customFormat="1" ht="19.5" customHeight="1">
      <c r="A45" s="79"/>
      <c r="C45" s="96" t="s">
        <v>1</v>
      </c>
      <c r="D45" s="173"/>
      <c r="E45" s="156">
        <f>AVERAGE(E31:E44)</f>
        <v>3.6</v>
      </c>
      <c r="F45" s="82"/>
      <c r="G45" s="155">
        <f>SUM(E31:E44)</f>
        <v>36</v>
      </c>
      <c r="H45" s="80"/>
      <c r="M45" s="75"/>
      <c r="N45" s="77"/>
      <c r="O45" s="77"/>
      <c r="P45" s="76"/>
      <c r="Q45" s="77"/>
      <c r="R45" s="76"/>
    </row>
    <row r="46" spans="1:18" s="78" customFormat="1">
      <c r="A46" s="79"/>
      <c r="C46" s="80"/>
      <c r="D46" s="82"/>
      <c r="E46" s="46"/>
      <c r="F46" s="82"/>
      <c r="G46" s="82"/>
      <c r="H46" s="80"/>
      <c r="M46" s="75"/>
      <c r="N46" s="77"/>
      <c r="O46" s="77"/>
      <c r="P46" s="76"/>
      <c r="Q46" s="77"/>
      <c r="R46" s="76"/>
    </row>
    <row r="47" spans="1:18" s="78" customFormat="1">
      <c r="A47" s="79" t="s">
        <v>67</v>
      </c>
      <c r="C47" s="80"/>
      <c r="D47" s="82"/>
      <c r="E47" s="46"/>
      <c r="F47" s="82"/>
      <c r="G47" s="82"/>
      <c r="H47" s="80"/>
      <c r="M47" s="75"/>
      <c r="N47" s="77"/>
      <c r="O47" s="77"/>
      <c r="P47" s="76"/>
      <c r="Q47" s="77"/>
      <c r="R47" s="76"/>
    </row>
    <row r="48" spans="1:18" s="78" customFormat="1">
      <c r="A48" s="79"/>
      <c r="B48" s="79" t="s">
        <v>95</v>
      </c>
      <c r="C48" s="80"/>
      <c r="D48" s="82"/>
      <c r="E48" s="46"/>
      <c r="F48" s="82"/>
      <c r="G48" s="82"/>
      <c r="H48" s="80"/>
      <c r="M48" s="75"/>
      <c r="N48" s="77"/>
      <c r="O48" s="77"/>
      <c r="P48" s="76"/>
      <c r="Q48" s="77"/>
      <c r="R48" s="76"/>
    </row>
    <row r="49" spans="1:18" s="83" customFormat="1" ht="48" customHeight="1">
      <c r="A49" s="81"/>
      <c r="C49" s="88" t="s">
        <v>161</v>
      </c>
      <c r="D49" s="90" t="s">
        <v>273</v>
      </c>
      <c r="E49" s="48">
        <v>3</v>
      </c>
      <c r="F49" s="101" t="str">
        <f t="shared" ref="F49:F66" si="5">IF(E49=4,"Sangat baik",IF(E49=3,"Baik",IF(E49=2,"Perlu ditingkatkan",IF(E49=1,"Perbaikan",IF(E49=0,"Perbaikan mayor")))))</f>
        <v>Baik</v>
      </c>
      <c r="G49" s="104"/>
      <c r="H49" s="88"/>
      <c r="I49" s="141"/>
      <c r="J49" s="141"/>
      <c r="K49" s="141"/>
      <c r="M49" s="85"/>
      <c r="N49" s="86"/>
      <c r="O49" s="86"/>
      <c r="P49" s="87"/>
      <c r="Q49" s="86"/>
      <c r="R49" s="87"/>
    </row>
    <row r="50" spans="1:18" s="83" customFormat="1" ht="36" customHeight="1">
      <c r="A50" s="81"/>
      <c r="C50" s="88" t="s">
        <v>162</v>
      </c>
      <c r="D50" s="90" t="s">
        <v>274</v>
      </c>
      <c r="E50" s="48">
        <v>3</v>
      </c>
      <c r="F50" s="101" t="str">
        <f t="shared" si="5"/>
        <v>Baik</v>
      </c>
      <c r="G50" s="104"/>
      <c r="H50" s="88"/>
      <c r="I50" s="141"/>
      <c r="J50" s="141"/>
      <c r="K50" s="141"/>
      <c r="M50" s="85"/>
      <c r="N50" s="86"/>
      <c r="O50" s="86"/>
      <c r="P50" s="87"/>
      <c r="Q50" s="86"/>
      <c r="R50" s="87"/>
    </row>
    <row r="51" spans="1:18" s="83" customFormat="1" ht="48" customHeight="1">
      <c r="A51" s="81"/>
      <c r="C51" s="88" t="s">
        <v>163</v>
      </c>
      <c r="D51" s="90" t="s">
        <v>275</v>
      </c>
      <c r="E51" s="48">
        <v>4</v>
      </c>
      <c r="F51" s="101" t="str">
        <f t="shared" si="5"/>
        <v>Sangat baik</v>
      </c>
      <c r="G51" s="104"/>
      <c r="H51" s="88"/>
      <c r="I51" s="141"/>
      <c r="J51" s="141"/>
      <c r="K51" s="141"/>
      <c r="M51" s="85"/>
      <c r="N51" s="86"/>
      <c r="O51" s="86"/>
      <c r="P51" s="87"/>
      <c r="Q51" s="86"/>
      <c r="R51" s="87"/>
    </row>
    <row r="52" spans="1:18" s="83" customFormat="1" ht="36" customHeight="1">
      <c r="A52" s="81"/>
      <c r="C52" s="88" t="s">
        <v>164</v>
      </c>
      <c r="D52" s="90" t="s">
        <v>276</v>
      </c>
      <c r="E52" s="48">
        <v>4</v>
      </c>
      <c r="F52" s="101" t="str">
        <f t="shared" si="5"/>
        <v>Sangat baik</v>
      </c>
      <c r="G52" s="104"/>
      <c r="H52" s="88"/>
      <c r="I52" s="141"/>
      <c r="J52" s="141"/>
      <c r="K52" s="141"/>
      <c r="M52" s="85"/>
      <c r="N52" s="86"/>
      <c r="O52" s="86"/>
      <c r="P52" s="87"/>
      <c r="Q52" s="86"/>
      <c r="R52" s="87"/>
    </row>
    <row r="53" spans="1:18" s="83" customFormat="1" ht="36" customHeight="1">
      <c r="A53" s="81"/>
      <c r="C53" s="88" t="s">
        <v>174</v>
      </c>
      <c r="D53" s="90" t="s">
        <v>277</v>
      </c>
      <c r="E53" s="48">
        <v>1</v>
      </c>
      <c r="F53" s="101" t="str">
        <f t="shared" si="5"/>
        <v>Perbaikan</v>
      </c>
      <c r="G53" s="104"/>
      <c r="H53" s="88"/>
      <c r="I53" s="141"/>
      <c r="J53" s="141"/>
      <c r="K53" s="141"/>
      <c r="M53" s="85"/>
      <c r="N53" s="86"/>
      <c r="O53" s="86"/>
      <c r="P53" s="87"/>
      <c r="Q53" s="86"/>
      <c r="R53" s="87"/>
    </row>
    <row r="54" spans="1:18" s="83" customFormat="1" ht="48" customHeight="1">
      <c r="A54" s="81"/>
      <c r="C54" s="93" t="s">
        <v>165</v>
      </c>
      <c r="D54" s="180" t="s">
        <v>278</v>
      </c>
      <c r="E54" s="48">
        <v>1</v>
      </c>
      <c r="F54" s="101" t="str">
        <f t="shared" si="5"/>
        <v>Perbaikan</v>
      </c>
      <c r="G54" s="104"/>
      <c r="H54" s="93" t="s">
        <v>354</v>
      </c>
      <c r="I54" s="141"/>
      <c r="J54" s="141"/>
      <c r="K54" s="141"/>
      <c r="M54" s="85"/>
      <c r="N54" s="86"/>
      <c r="O54" s="86"/>
      <c r="P54" s="87"/>
      <c r="Q54" s="86"/>
      <c r="R54" s="87"/>
    </row>
    <row r="55" spans="1:18" s="83" customFormat="1" ht="36" customHeight="1">
      <c r="A55" s="81"/>
      <c r="C55" s="88" t="s">
        <v>166</v>
      </c>
      <c r="D55" s="90" t="s">
        <v>279</v>
      </c>
      <c r="E55" s="48">
        <v>4</v>
      </c>
      <c r="F55" s="101" t="str">
        <f t="shared" si="5"/>
        <v>Sangat baik</v>
      </c>
      <c r="G55" s="104"/>
      <c r="H55" s="88"/>
      <c r="I55" s="141"/>
      <c r="J55" s="141"/>
      <c r="K55" s="141"/>
      <c r="M55" s="85"/>
      <c r="N55" s="86"/>
      <c r="O55" s="86"/>
      <c r="P55" s="87"/>
      <c r="Q55" s="86"/>
      <c r="R55" s="87"/>
    </row>
    <row r="56" spans="1:18" s="83" customFormat="1" ht="21" customHeight="1">
      <c r="A56" s="81"/>
      <c r="B56" s="206" t="s">
        <v>96</v>
      </c>
      <c r="C56" s="207"/>
      <c r="D56" s="143"/>
      <c r="E56" s="164"/>
      <c r="F56" s="144"/>
      <c r="G56" s="145"/>
      <c r="H56" s="143"/>
      <c r="M56" s="85"/>
      <c r="N56" s="86"/>
      <c r="O56" s="86"/>
      <c r="P56" s="87"/>
      <c r="Q56" s="86"/>
      <c r="R56" s="87"/>
    </row>
    <row r="57" spans="1:18" s="83" customFormat="1" ht="46.5" customHeight="1">
      <c r="A57" s="81"/>
      <c r="B57" s="129"/>
      <c r="C57" s="88" t="s">
        <v>167</v>
      </c>
      <c r="D57" s="180" t="s">
        <v>357</v>
      </c>
      <c r="E57" s="48">
        <v>1</v>
      </c>
      <c r="F57" s="101" t="str">
        <f>IF(E57=4,"Sangat baik",IF(E57=3,"Baik",IF(E57=2,"Perlu ditingkatkan",IF(E57=1,"Perbaikan",IF(E57=0,"Perbaikan mayor")))))</f>
        <v>Perbaikan</v>
      </c>
      <c r="G57" s="101"/>
      <c r="H57" s="93" t="s">
        <v>355</v>
      </c>
      <c r="I57" s="141"/>
      <c r="J57" s="141"/>
      <c r="K57" s="141"/>
      <c r="M57" s="85"/>
      <c r="N57" s="86"/>
      <c r="O57" s="86"/>
      <c r="P57" s="87"/>
      <c r="Q57" s="86"/>
      <c r="R57" s="87"/>
    </row>
    <row r="58" spans="1:18" s="83" customFormat="1" ht="36" customHeight="1">
      <c r="A58" s="81"/>
      <c r="C58" s="88" t="s">
        <v>168</v>
      </c>
      <c r="D58" s="90" t="s">
        <v>280</v>
      </c>
      <c r="E58" s="48">
        <v>4</v>
      </c>
      <c r="F58" s="101" t="str">
        <f>IF(E58=4,"Sangat baik",IF(E58=3,"Baik",IF(E58=2,"Perlu ditingkatkan",IF(E58=1,"Perbaikan",IF(E58=0,"Perbaikan mayor")))))</f>
        <v>Sangat baik</v>
      </c>
      <c r="G58" s="101"/>
      <c r="H58" s="88"/>
      <c r="I58" s="141"/>
      <c r="J58" s="141"/>
      <c r="K58" s="141"/>
      <c r="M58" s="85"/>
      <c r="N58" s="86"/>
      <c r="O58" s="86"/>
      <c r="P58" s="87"/>
      <c r="Q58" s="86"/>
      <c r="R58" s="87"/>
    </row>
    <row r="59" spans="1:18" s="83" customFormat="1" ht="54" customHeight="1">
      <c r="A59" s="81"/>
      <c r="C59" s="93" t="s">
        <v>169</v>
      </c>
      <c r="D59" s="180" t="s">
        <v>281</v>
      </c>
      <c r="E59" s="48">
        <v>2</v>
      </c>
      <c r="F59" s="101" t="str">
        <f t="shared" si="5"/>
        <v>Perlu ditingkatkan</v>
      </c>
      <c r="G59" s="101"/>
      <c r="H59" s="93" t="s">
        <v>356</v>
      </c>
      <c r="I59" s="141"/>
      <c r="J59" s="141"/>
      <c r="K59" s="141"/>
      <c r="M59" s="85"/>
      <c r="N59" s="86"/>
      <c r="O59" s="86"/>
      <c r="P59" s="87"/>
      <c r="Q59" s="86"/>
      <c r="R59" s="87"/>
    </row>
    <row r="60" spans="1:18" s="83" customFormat="1" ht="19.5" customHeight="1">
      <c r="A60" s="81"/>
      <c r="B60" s="206" t="s">
        <v>97</v>
      </c>
      <c r="C60" s="208"/>
      <c r="D60" s="146"/>
      <c r="E60" s="165" t="s">
        <v>70</v>
      </c>
      <c r="F60" s="147"/>
      <c r="G60" s="128"/>
      <c r="H60" s="82"/>
      <c r="M60" s="85"/>
      <c r="N60" s="86"/>
      <c r="O60" s="86"/>
      <c r="P60" s="87"/>
      <c r="Q60" s="86"/>
      <c r="R60" s="87"/>
    </row>
    <row r="61" spans="1:18" s="83" customFormat="1" ht="50.25" customHeight="1">
      <c r="A61" s="81"/>
      <c r="B61" s="129"/>
      <c r="C61" s="88" t="s">
        <v>170</v>
      </c>
      <c r="D61" s="180" t="s">
        <v>282</v>
      </c>
      <c r="E61" s="48">
        <v>1</v>
      </c>
      <c r="F61" s="101" t="str">
        <f t="shared" ref="F61" si="6">IF(E61=4,"Sangat baik",IF(E61=3,"Baik",IF(E61=2,"Perlu ditingkatkan",IF(E61=1,"Perbaikan",IF(E61=0,"Perbaikan mayor")))))</f>
        <v>Perbaikan</v>
      </c>
      <c r="G61" s="101"/>
      <c r="H61" s="93" t="s">
        <v>358</v>
      </c>
      <c r="I61" s="141"/>
      <c r="J61" s="141"/>
      <c r="K61" s="141"/>
      <c r="M61" s="85"/>
      <c r="N61" s="86"/>
      <c r="O61" s="86"/>
      <c r="P61" s="87"/>
      <c r="Q61" s="86"/>
      <c r="R61" s="87"/>
    </row>
    <row r="62" spans="1:18" s="83" customFormat="1" ht="36" customHeight="1">
      <c r="A62" s="81"/>
      <c r="C62" s="93" t="s">
        <v>171</v>
      </c>
      <c r="D62" s="90" t="s">
        <v>283</v>
      </c>
      <c r="E62" s="48">
        <v>3</v>
      </c>
      <c r="F62" s="101" t="str">
        <f t="shared" si="5"/>
        <v>Baik</v>
      </c>
      <c r="G62" s="101"/>
      <c r="H62" s="88"/>
      <c r="I62" s="141"/>
      <c r="J62" s="141"/>
      <c r="K62" s="141"/>
      <c r="M62" s="85"/>
      <c r="N62" s="86"/>
      <c r="O62" s="86"/>
      <c r="P62" s="87"/>
      <c r="Q62" s="86"/>
      <c r="R62" s="87"/>
    </row>
    <row r="63" spans="1:18" s="83" customFormat="1" ht="36" customHeight="1">
      <c r="A63" s="81"/>
      <c r="C63" s="93" t="s">
        <v>172</v>
      </c>
      <c r="D63" s="90" t="s">
        <v>284</v>
      </c>
      <c r="E63" s="48">
        <v>4</v>
      </c>
      <c r="F63" s="101" t="str">
        <f t="shared" si="5"/>
        <v>Sangat baik</v>
      </c>
      <c r="G63" s="101"/>
      <c r="H63" s="88"/>
      <c r="I63" s="141"/>
      <c r="J63" s="141"/>
      <c r="K63" s="141"/>
      <c r="M63" s="85"/>
      <c r="N63" s="86"/>
      <c r="O63" s="86"/>
      <c r="P63" s="87"/>
      <c r="Q63" s="86"/>
      <c r="R63" s="87"/>
    </row>
    <row r="64" spans="1:18" s="83" customFormat="1" ht="36" customHeight="1">
      <c r="A64" s="81"/>
      <c r="C64" s="93" t="s">
        <v>173</v>
      </c>
      <c r="D64" s="180" t="s">
        <v>285</v>
      </c>
      <c r="E64" s="48">
        <v>1</v>
      </c>
      <c r="F64" s="101" t="str">
        <f t="shared" si="5"/>
        <v>Perbaikan</v>
      </c>
      <c r="G64" s="101"/>
      <c r="H64" s="88"/>
      <c r="I64" s="141"/>
      <c r="J64" s="141"/>
      <c r="K64" s="141"/>
      <c r="M64" s="85"/>
      <c r="N64" s="86"/>
      <c r="O64" s="86"/>
      <c r="P64" s="87"/>
      <c r="Q64" s="86"/>
      <c r="R64" s="87"/>
    </row>
    <row r="65" spans="1:18" s="83" customFormat="1" ht="51.75" customHeight="1">
      <c r="A65" s="81"/>
      <c r="C65" s="93" t="s">
        <v>175</v>
      </c>
      <c r="D65" s="180" t="s">
        <v>286</v>
      </c>
      <c r="E65" s="48">
        <v>0</v>
      </c>
      <c r="F65" s="101" t="str">
        <f t="shared" si="5"/>
        <v>Perbaikan mayor</v>
      </c>
      <c r="G65" s="101"/>
      <c r="H65" s="93" t="s">
        <v>359</v>
      </c>
      <c r="I65" s="141"/>
      <c r="J65" s="141"/>
      <c r="K65" s="141"/>
      <c r="M65" s="85"/>
      <c r="N65" s="86"/>
      <c r="O65" s="86"/>
      <c r="P65" s="87"/>
      <c r="Q65" s="86"/>
      <c r="R65" s="87"/>
    </row>
    <row r="66" spans="1:18" s="83" customFormat="1" ht="36" customHeight="1">
      <c r="A66" s="81"/>
      <c r="C66" s="93" t="s">
        <v>176</v>
      </c>
      <c r="D66" s="90" t="s">
        <v>287</v>
      </c>
      <c r="E66" s="48">
        <v>4</v>
      </c>
      <c r="F66" s="101" t="str">
        <f t="shared" si="5"/>
        <v>Sangat baik</v>
      </c>
      <c r="G66" s="101"/>
      <c r="H66" s="88"/>
      <c r="I66" s="141"/>
      <c r="J66" s="141"/>
      <c r="K66" s="141"/>
      <c r="M66" s="85"/>
      <c r="N66" s="86"/>
      <c r="O66" s="86"/>
      <c r="P66" s="87"/>
      <c r="Q66" s="86"/>
      <c r="R66" s="87"/>
    </row>
    <row r="67" spans="1:18" s="78" customFormat="1">
      <c r="A67" s="79"/>
      <c r="B67" s="95"/>
      <c r="C67" s="96" t="s">
        <v>1</v>
      </c>
      <c r="D67" s="173"/>
      <c r="E67" s="156">
        <f>AVERAGE(E49:E66)</f>
        <v>2.5</v>
      </c>
      <c r="F67" s="82"/>
      <c r="G67" s="155">
        <f>SUM(E49:E66)</f>
        <v>40</v>
      </c>
      <c r="H67" s="80"/>
      <c r="M67" s="75"/>
      <c r="N67" s="77"/>
      <c r="O67" s="77"/>
      <c r="P67" s="76"/>
      <c r="Q67" s="77"/>
      <c r="R67" s="76"/>
    </row>
    <row r="68" spans="1:18" s="78" customFormat="1">
      <c r="A68" s="79"/>
      <c r="C68" s="80"/>
      <c r="D68" s="82"/>
      <c r="E68" s="46"/>
      <c r="F68" s="82"/>
      <c r="G68" s="82"/>
      <c r="H68" s="80"/>
      <c r="M68" s="75"/>
      <c r="N68" s="77"/>
      <c r="O68" s="77"/>
      <c r="P68" s="76"/>
      <c r="Q68" s="77"/>
      <c r="R68" s="76"/>
    </row>
    <row r="69" spans="1:18" s="78" customFormat="1">
      <c r="A69" s="79" t="s">
        <v>69</v>
      </c>
      <c r="C69" s="80"/>
      <c r="D69" s="82"/>
      <c r="E69" s="46"/>
      <c r="F69" s="82"/>
      <c r="G69" s="82"/>
      <c r="H69" s="80"/>
      <c r="M69" s="75"/>
      <c r="N69" s="77"/>
      <c r="O69" s="77"/>
      <c r="P69" s="76"/>
      <c r="Q69" s="77"/>
      <c r="R69" s="76"/>
    </row>
    <row r="70" spans="1:18" s="78" customFormat="1">
      <c r="A70" s="79"/>
      <c r="B70" s="79" t="s">
        <v>98</v>
      </c>
      <c r="C70" s="80"/>
      <c r="D70" s="82"/>
      <c r="E70" s="46"/>
      <c r="F70" s="82"/>
      <c r="G70" s="82"/>
      <c r="H70" s="80"/>
      <c r="M70" s="75"/>
      <c r="N70" s="77"/>
      <c r="O70" s="77"/>
      <c r="P70" s="76"/>
      <c r="Q70" s="77"/>
      <c r="R70" s="76"/>
    </row>
    <row r="71" spans="1:18" s="78" customFormat="1" ht="50.25" customHeight="1">
      <c r="A71" s="79"/>
      <c r="C71" s="93" t="s">
        <v>177</v>
      </c>
      <c r="D71" s="90" t="s">
        <v>288</v>
      </c>
      <c r="E71" s="48">
        <v>4</v>
      </c>
      <c r="F71" s="101" t="str">
        <f t="shared" ref="F71:F76" si="7">IF(E71=4,"Sangat baik",IF(E71=3,"Baik",IF(E71=2,"Perlu ditingkatkan",IF(E71=1,"Perbaikan",IF(E71=0,"Perbaikan mayor")))))</f>
        <v>Sangat baik</v>
      </c>
      <c r="G71" s="104"/>
      <c r="H71" s="97"/>
      <c r="I71" s="142"/>
      <c r="J71" s="142"/>
      <c r="K71" s="142"/>
      <c r="M71" s="75"/>
      <c r="N71" s="77"/>
      <c r="O71" s="77"/>
      <c r="P71" s="76"/>
      <c r="Q71" s="77"/>
      <c r="R71" s="76"/>
    </row>
    <row r="72" spans="1:18" s="78" customFormat="1" ht="36" customHeight="1">
      <c r="A72" s="79"/>
      <c r="C72" s="93" t="s">
        <v>178</v>
      </c>
      <c r="D72" s="90" t="s">
        <v>289</v>
      </c>
      <c r="E72" s="48">
        <v>4</v>
      </c>
      <c r="F72" s="101" t="str">
        <f t="shared" si="7"/>
        <v>Sangat baik</v>
      </c>
      <c r="G72" s="104"/>
      <c r="H72" s="97"/>
      <c r="I72" s="142"/>
      <c r="J72" s="142"/>
      <c r="K72" s="142"/>
      <c r="M72" s="75"/>
      <c r="N72" s="77"/>
      <c r="O72" s="77"/>
      <c r="P72" s="76"/>
      <c r="Q72" s="77"/>
      <c r="R72" s="76"/>
    </row>
    <row r="73" spans="1:18" s="78" customFormat="1" ht="53.25" customHeight="1">
      <c r="A73" s="79"/>
      <c r="C73" s="93" t="s">
        <v>179</v>
      </c>
      <c r="D73" s="90" t="s">
        <v>290</v>
      </c>
      <c r="E73" s="48">
        <v>3</v>
      </c>
      <c r="F73" s="101" t="str">
        <f t="shared" si="7"/>
        <v>Baik</v>
      </c>
      <c r="G73" s="104"/>
      <c r="H73" s="97"/>
      <c r="I73" s="142"/>
      <c r="J73" s="142"/>
      <c r="K73" s="142"/>
      <c r="M73" s="75"/>
      <c r="N73" s="77"/>
      <c r="O73" s="77"/>
      <c r="P73" s="76"/>
      <c r="Q73" s="77"/>
      <c r="R73" s="76"/>
    </row>
    <row r="74" spans="1:18" s="78" customFormat="1" ht="51" customHeight="1">
      <c r="A74" s="79"/>
      <c r="C74" s="93" t="s">
        <v>180</v>
      </c>
      <c r="D74" s="90" t="s">
        <v>291</v>
      </c>
      <c r="E74" s="48">
        <v>4</v>
      </c>
      <c r="F74" s="101" t="str">
        <f t="shared" si="7"/>
        <v>Sangat baik</v>
      </c>
      <c r="G74" s="104"/>
      <c r="H74" s="97"/>
      <c r="I74" s="142"/>
      <c r="J74" s="142"/>
      <c r="K74" s="142"/>
      <c r="M74" s="75"/>
      <c r="N74" s="77"/>
      <c r="O74" s="77"/>
      <c r="P74" s="76"/>
      <c r="Q74" s="77"/>
      <c r="R74" s="76"/>
    </row>
    <row r="75" spans="1:18" s="83" customFormat="1" ht="36" customHeight="1">
      <c r="A75" s="81"/>
      <c r="C75" s="93" t="s">
        <v>181</v>
      </c>
      <c r="D75" s="180" t="s">
        <v>360</v>
      </c>
      <c r="E75" s="48">
        <v>1</v>
      </c>
      <c r="F75" s="101" t="str">
        <f t="shared" si="7"/>
        <v>Perbaikan</v>
      </c>
      <c r="G75" s="104"/>
      <c r="H75" s="93" t="s">
        <v>361</v>
      </c>
      <c r="I75" s="141"/>
      <c r="J75" s="141"/>
      <c r="K75" s="141"/>
      <c r="M75" s="85"/>
      <c r="N75" s="86"/>
      <c r="O75" s="86"/>
      <c r="P75" s="87"/>
      <c r="Q75" s="86"/>
      <c r="R75" s="87"/>
    </row>
    <row r="76" spans="1:18" s="83" customFormat="1" ht="30">
      <c r="A76" s="81"/>
      <c r="C76" s="88" t="s">
        <v>182</v>
      </c>
      <c r="D76" s="90" t="s">
        <v>292</v>
      </c>
      <c r="E76" s="48">
        <v>4</v>
      </c>
      <c r="F76" s="101" t="str">
        <f t="shared" si="7"/>
        <v>Sangat baik</v>
      </c>
      <c r="G76" s="104"/>
      <c r="H76" s="88"/>
      <c r="I76" s="141"/>
      <c r="J76" s="141"/>
      <c r="K76" s="141"/>
      <c r="M76" s="85"/>
      <c r="N76" s="86"/>
      <c r="O76" s="86"/>
      <c r="P76" s="87"/>
      <c r="Q76" s="86"/>
      <c r="R76" s="87"/>
    </row>
    <row r="77" spans="1:18" s="83" customFormat="1" ht="9" customHeight="1">
      <c r="A77" s="81"/>
      <c r="C77" s="98"/>
      <c r="D77" s="98"/>
      <c r="E77" s="102"/>
      <c r="F77" s="98"/>
      <c r="G77" s="98"/>
      <c r="H77" s="82"/>
      <c r="M77" s="85"/>
      <c r="N77" s="86"/>
      <c r="O77" s="86"/>
      <c r="P77" s="87"/>
      <c r="Q77" s="86"/>
      <c r="R77" s="87"/>
    </row>
    <row r="78" spans="1:18" s="83" customFormat="1">
      <c r="A78" s="81"/>
      <c r="B78" s="81" t="s">
        <v>99</v>
      </c>
      <c r="C78" s="82"/>
      <c r="D78" s="82"/>
      <c r="E78" s="46"/>
      <c r="F78" s="82"/>
      <c r="G78" s="82"/>
      <c r="H78" s="82"/>
      <c r="M78" s="85"/>
      <c r="N78" s="86"/>
      <c r="O78" s="86"/>
      <c r="P78" s="87"/>
      <c r="Q78" s="86"/>
      <c r="R78" s="87"/>
    </row>
    <row r="79" spans="1:18" s="83" customFormat="1" ht="36" customHeight="1">
      <c r="A79" s="81"/>
      <c r="C79" s="93" t="s">
        <v>183</v>
      </c>
      <c r="D79" s="90" t="s">
        <v>293</v>
      </c>
      <c r="E79" s="48">
        <v>4</v>
      </c>
      <c r="F79" s="101" t="str">
        <f t="shared" ref="F79:F80" si="8">IF(E79=4,"Sangat baik",IF(E79=3,"Baik",IF(E79=2,"Perlu ditingkatkan",IF(E79=1,"Perbaikan",IF(E79=0,"Perbaikan mayor")))))</f>
        <v>Sangat baik</v>
      </c>
      <c r="G79" s="104"/>
      <c r="H79" s="88"/>
      <c r="I79" s="141"/>
      <c r="J79" s="141"/>
      <c r="K79" s="141"/>
      <c r="M79" s="85"/>
      <c r="N79" s="86"/>
      <c r="O79" s="86"/>
      <c r="P79" s="87"/>
      <c r="Q79" s="86"/>
      <c r="R79" s="87"/>
    </row>
    <row r="80" spans="1:18" s="83" customFormat="1" ht="36" customHeight="1">
      <c r="A80" s="81"/>
      <c r="C80" s="93" t="s">
        <v>184</v>
      </c>
      <c r="D80" s="90" t="s">
        <v>294</v>
      </c>
      <c r="E80" s="48">
        <v>3</v>
      </c>
      <c r="F80" s="101" t="str">
        <f t="shared" si="8"/>
        <v>Baik</v>
      </c>
      <c r="G80" s="104"/>
      <c r="H80" s="88"/>
      <c r="I80" s="141"/>
      <c r="J80" s="141"/>
      <c r="K80" s="141"/>
      <c r="M80" s="85"/>
      <c r="N80" s="86"/>
      <c r="O80" s="86"/>
      <c r="P80" s="87"/>
      <c r="Q80" s="86"/>
      <c r="R80" s="87"/>
    </row>
    <row r="81" spans="1:18" s="83" customFormat="1" ht="9" customHeight="1">
      <c r="A81" s="81"/>
      <c r="C81" s="82"/>
      <c r="D81" s="82"/>
      <c r="E81" s="46"/>
      <c r="F81" s="82"/>
      <c r="G81" s="82"/>
      <c r="H81" s="82"/>
      <c r="M81" s="85"/>
      <c r="N81" s="86"/>
      <c r="O81" s="86"/>
      <c r="P81" s="87"/>
      <c r="Q81" s="86"/>
      <c r="R81" s="87"/>
    </row>
    <row r="82" spans="1:18" s="83" customFormat="1">
      <c r="A82" s="81"/>
      <c r="B82" s="81" t="s">
        <v>100</v>
      </c>
      <c r="C82" s="82"/>
      <c r="D82" s="82"/>
      <c r="E82" s="46"/>
      <c r="F82" s="82"/>
      <c r="G82" s="82"/>
      <c r="H82" s="82"/>
      <c r="M82" s="85"/>
      <c r="N82" s="86"/>
      <c r="O82" s="86"/>
      <c r="P82" s="87"/>
      <c r="Q82" s="86"/>
      <c r="R82" s="87"/>
    </row>
    <row r="83" spans="1:18" s="83" customFormat="1" ht="35.25" customHeight="1">
      <c r="A83" s="81"/>
      <c r="C83" s="93" t="s">
        <v>185</v>
      </c>
      <c r="D83" s="90" t="s">
        <v>295</v>
      </c>
      <c r="E83" s="48">
        <v>4</v>
      </c>
      <c r="F83" s="101" t="str">
        <f t="shared" ref="F83" si="9">IF(E83=4,"Sangat baik",IF(E83=3,"Baik",IF(E83=2,"Perlu ditingkatkan",IF(E83=1,"Perbaikan",IF(E83=0,"Perbaikan mayor")))))</f>
        <v>Sangat baik</v>
      </c>
      <c r="G83" s="104"/>
      <c r="H83" s="88"/>
      <c r="I83" s="141"/>
      <c r="J83" s="141"/>
      <c r="K83" s="141"/>
      <c r="M83" s="85"/>
      <c r="N83" s="86"/>
      <c r="O83" s="86"/>
      <c r="P83" s="87"/>
      <c r="Q83" s="86"/>
      <c r="R83" s="87"/>
    </row>
    <row r="84" spans="1:18" s="78" customFormat="1">
      <c r="A84" s="79"/>
      <c r="B84" s="95"/>
      <c r="C84" s="96" t="s">
        <v>1</v>
      </c>
      <c r="D84" s="173"/>
      <c r="E84" s="156">
        <f>AVERAGE(E71:E83)</f>
        <v>3.4444444444444446</v>
      </c>
      <c r="F84" s="82"/>
      <c r="G84" s="155">
        <f>SUM(E71:E83)</f>
        <v>31</v>
      </c>
      <c r="H84" s="80"/>
      <c r="M84" s="75"/>
      <c r="N84" s="77"/>
      <c r="O84" s="77"/>
      <c r="P84" s="76"/>
      <c r="Q84" s="77"/>
      <c r="R84" s="76"/>
    </row>
    <row r="85" spans="1:18" s="78" customFormat="1">
      <c r="A85" s="79"/>
      <c r="C85" s="80"/>
      <c r="D85" s="82"/>
      <c r="E85" s="46"/>
      <c r="F85" s="82"/>
      <c r="G85" s="82"/>
      <c r="H85" s="80"/>
      <c r="M85" s="75"/>
      <c r="N85" s="77"/>
      <c r="O85" s="77"/>
      <c r="P85" s="76"/>
      <c r="Q85" s="77"/>
      <c r="R85" s="76"/>
    </row>
    <row r="86" spans="1:18" s="78" customFormat="1">
      <c r="A86" s="79" t="s">
        <v>60</v>
      </c>
      <c r="C86" s="80"/>
      <c r="D86" s="82"/>
      <c r="E86" s="46"/>
      <c r="F86" s="82"/>
      <c r="G86" s="82"/>
      <c r="H86" s="80"/>
      <c r="M86" s="75"/>
      <c r="N86" s="77"/>
      <c r="O86" s="77"/>
      <c r="P86" s="76"/>
      <c r="Q86" s="77"/>
      <c r="R86" s="76"/>
    </row>
    <row r="87" spans="1:18" s="78" customFormat="1">
      <c r="A87" s="79"/>
      <c r="B87" s="79" t="s">
        <v>101</v>
      </c>
      <c r="C87" s="80"/>
      <c r="D87" s="82"/>
      <c r="E87" s="46"/>
      <c r="F87" s="82"/>
      <c r="G87" s="82"/>
      <c r="H87" s="80"/>
      <c r="M87" s="75"/>
      <c r="N87" s="77"/>
      <c r="O87" s="77"/>
      <c r="P87" s="76"/>
      <c r="Q87" s="77"/>
      <c r="R87" s="76"/>
    </row>
    <row r="88" spans="1:18" s="78" customFormat="1" ht="36" customHeight="1">
      <c r="A88" s="79"/>
      <c r="C88" s="71" t="s">
        <v>186</v>
      </c>
      <c r="D88" s="90" t="s">
        <v>296</v>
      </c>
      <c r="E88" s="48">
        <v>4</v>
      </c>
      <c r="F88" s="101" t="str">
        <f t="shared" ref="F88:F90" si="10">IF(E88=4,"Sangat baik",IF(E88=3,"Baik",IF(E88=2,"Perlu ditingkatkan",IF(E88=1,"Perbaikan",IF(E88=0,"Perbaikan mayor")))))</f>
        <v>Sangat baik</v>
      </c>
      <c r="G88" s="104"/>
      <c r="H88" s="97"/>
      <c r="I88" s="142"/>
      <c r="J88" s="142"/>
      <c r="K88" s="142"/>
      <c r="M88" s="75"/>
      <c r="N88" s="77"/>
      <c r="O88" s="77"/>
      <c r="P88" s="76"/>
      <c r="Q88" s="77"/>
      <c r="R88" s="76"/>
    </row>
    <row r="89" spans="1:18" s="78" customFormat="1" ht="36" customHeight="1">
      <c r="A89" s="79"/>
      <c r="C89" s="71" t="s">
        <v>187</v>
      </c>
      <c r="D89" s="90" t="s">
        <v>297</v>
      </c>
      <c r="E89" s="48">
        <v>4</v>
      </c>
      <c r="F89" s="101" t="str">
        <f t="shared" si="10"/>
        <v>Sangat baik</v>
      </c>
      <c r="G89" s="104"/>
      <c r="H89" s="97"/>
      <c r="I89" s="142"/>
      <c r="J89" s="142"/>
      <c r="K89" s="142"/>
      <c r="M89" s="75"/>
      <c r="N89" s="77"/>
      <c r="O89" s="77"/>
      <c r="P89" s="76"/>
      <c r="Q89" s="77"/>
      <c r="R89" s="76"/>
    </row>
    <row r="90" spans="1:18" s="78" customFormat="1" ht="36" customHeight="1">
      <c r="A90" s="79"/>
      <c r="C90" s="71" t="s">
        <v>188</v>
      </c>
      <c r="D90" s="90" t="s">
        <v>298</v>
      </c>
      <c r="E90" s="48">
        <v>4</v>
      </c>
      <c r="F90" s="101" t="str">
        <f t="shared" si="10"/>
        <v>Sangat baik</v>
      </c>
      <c r="G90" s="104"/>
      <c r="H90" s="97"/>
      <c r="I90" s="142"/>
      <c r="J90" s="142"/>
      <c r="K90" s="142"/>
      <c r="M90" s="75"/>
      <c r="N90" s="77"/>
      <c r="O90" s="77"/>
      <c r="P90" s="76"/>
      <c r="Q90" s="77"/>
      <c r="R90" s="76"/>
    </row>
    <row r="91" spans="1:18" s="78" customFormat="1">
      <c r="A91" s="79"/>
      <c r="B91" s="95"/>
      <c r="C91" s="96" t="s">
        <v>1</v>
      </c>
      <c r="D91" s="173"/>
      <c r="E91" s="103">
        <f>AVERAGE(E88:E90)</f>
        <v>4</v>
      </c>
      <c r="F91" s="82"/>
      <c r="G91" s="155">
        <f>SUM(E88:E90)</f>
        <v>12</v>
      </c>
      <c r="H91" s="80"/>
      <c r="M91" s="75"/>
      <c r="N91" s="77"/>
      <c r="O91" s="77"/>
      <c r="P91" s="76"/>
      <c r="Q91" s="77"/>
      <c r="R91" s="76"/>
    </row>
    <row r="92" spans="1:18" s="78" customFormat="1">
      <c r="A92" s="79"/>
      <c r="C92" s="80"/>
      <c r="D92" s="82"/>
      <c r="E92" s="46"/>
      <c r="F92" s="82"/>
      <c r="G92" s="82"/>
      <c r="H92" s="80"/>
      <c r="M92" s="75"/>
      <c r="N92" s="77"/>
      <c r="O92" s="77"/>
      <c r="P92" s="76"/>
      <c r="Q92" s="77"/>
      <c r="R92" s="76"/>
    </row>
    <row r="93" spans="1:18" s="78" customFormat="1">
      <c r="A93" s="79" t="s">
        <v>61</v>
      </c>
      <c r="C93" s="80"/>
      <c r="D93" s="82"/>
      <c r="E93" s="46"/>
      <c r="F93" s="82"/>
      <c r="G93" s="82"/>
      <c r="H93" s="80"/>
      <c r="M93" s="75"/>
      <c r="N93" s="77"/>
      <c r="O93" s="77"/>
      <c r="P93" s="76"/>
      <c r="Q93" s="77"/>
      <c r="R93" s="76"/>
    </row>
    <row r="94" spans="1:18" s="78" customFormat="1">
      <c r="A94" s="79"/>
      <c r="B94" s="79" t="s">
        <v>102</v>
      </c>
      <c r="C94" s="80"/>
      <c r="D94" s="82"/>
      <c r="E94" s="46"/>
      <c r="F94" s="82"/>
      <c r="G94" s="82"/>
      <c r="H94" s="80"/>
      <c r="M94" s="75"/>
      <c r="N94" s="77"/>
      <c r="O94" s="77"/>
      <c r="P94" s="76"/>
      <c r="Q94" s="77"/>
      <c r="R94" s="76"/>
    </row>
    <row r="95" spans="1:18" s="83" customFormat="1" ht="48" customHeight="1">
      <c r="A95" s="81"/>
      <c r="C95" s="88" t="s">
        <v>189</v>
      </c>
      <c r="D95" s="90" t="s">
        <v>299</v>
      </c>
      <c r="E95" s="48">
        <v>4</v>
      </c>
      <c r="F95" s="101" t="str">
        <f t="shared" ref="F95:F100" si="11">IF(E95=4,"Sangat baik",IF(E95=3,"Baik",IF(E95=2,"Perlu ditingkatkan",IF(E95=1,"Perbaikan",IF(E95=0,"Perbaikan mayor")))))</f>
        <v>Sangat baik</v>
      </c>
      <c r="G95" s="104"/>
      <c r="H95" s="88"/>
      <c r="I95" s="141"/>
      <c r="J95" s="141"/>
      <c r="K95" s="141"/>
      <c r="M95" s="85"/>
      <c r="N95" s="86"/>
      <c r="O95" s="86"/>
      <c r="P95" s="87"/>
      <c r="Q95" s="86"/>
      <c r="R95" s="87"/>
    </row>
    <row r="96" spans="1:18" s="83" customFormat="1" ht="51" customHeight="1">
      <c r="A96" s="81"/>
      <c r="C96" s="88" t="s">
        <v>190</v>
      </c>
      <c r="D96" s="180" t="s">
        <v>300</v>
      </c>
      <c r="E96" s="48">
        <v>1</v>
      </c>
      <c r="F96" s="101" t="str">
        <f t="shared" si="11"/>
        <v>Perbaikan</v>
      </c>
      <c r="G96" s="104"/>
      <c r="H96" s="93" t="s">
        <v>362</v>
      </c>
      <c r="I96" s="141"/>
      <c r="J96" s="141"/>
      <c r="K96" s="141"/>
      <c r="M96" s="85"/>
      <c r="N96" s="86"/>
      <c r="O96" s="86"/>
      <c r="P96" s="87"/>
      <c r="Q96" s="86"/>
      <c r="R96" s="87"/>
    </row>
    <row r="97" spans="1:18" s="83" customFormat="1" ht="36" customHeight="1">
      <c r="A97" s="81"/>
      <c r="C97" s="88" t="s">
        <v>191</v>
      </c>
      <c r="D97" s="90" t="s">
        <v>301</v>
      </c>
      <c r="E97" s="48">
        <v>4</v>
      </c>
      <c r="F97" s="101" t="str">
        <f t="shared" si="11"/>
        <v>Sangat baik</v>
      </c>
      <c r="G97" s="104"/>
      <c r="H97" s="88"/>
      <c r="I97" s="141"/>
      <c r="J97" s="141"/>
      <c r="K97" s="141"/>
      <c r="M97" s="85"/>
      <c r="N97" s="86"/>
      <c r="O97" s="86"/>
      <c r="P97" s="87"/>
      <c r="Q97" s="86"/>
      <c r="R97" s="87"/>
    </row>
    <row r="98" spans="1:18" s="83" customFormat="1" ht="48" customHeight="1">
      <c r="A98" s="81"/>
      <c r="C98" s="93" t="s">
        <v>192</v>
      </c>
      <c r="D98" s="180" t="s">
        <v>349</v>
      </c>
      <c r="E98" s="48">
        <v>2</v>
      </c>
      <c r="F98" s="101" t="str">
        <f t="shared" si="11"/>
        <v>Perlu ditingkatkan</v>
      </c>
      <c r="G98" s="104"/>
      <c r="H98" s="88"/>
      <c r="I98" s="141"/>
      <c r="J98" s="141"/>
      <c r="K98" s="141"/>
      <c r="M98" s="85"/>
      <c r="N98" s="86"/>
      <c r="O98" s="86"/>
      <c r="P98" s="87"/>
      <c r="Q98" s="86"/>
      <c r="R98" s="87"/>
    </row>
    <row r="99" spans="1:18" s="83" customFormat="1" ht="36" customHeight="1">
      <c r="A99" s="81"/>
      <c r="C99" s="88" t="s">
        <v>193</v>
      </c>
      <c r="D99" s="90" t="s">
        <v>302</v>
      </c>
      <c r="E99" s="48">
        <v>4</v>
      </c>
      <c r="F99" s="101" t="str">
        <f t="shared" si="11"/>
        <v>Sangat baik</v>
      </c>
      <c r="G99" s="104"/>
      <c r="H99" s="88"/>
      <c r="I99" s="141"/>
      <c r="J99" s="141"/>
      <c r="K99" s="141"/>
      <c r="M99" s="85"/>
      <c r="N99" s="86"/>
      <c r="O99" s="86"/>
      <c r="P99" s="87"/>
      <c r="Q99" s="86"/>
      <c r="R99" s="87"/>
    </row>
    <row r="100" spans="1:18" s="83" customFormat="1" ht="36" customHeight="1">
      <c r="A100" s="81"/>
      <c r="C100" s="88" t="s">
        <v>194</v>
      </c>
      <c r="D100" s="90" t="s">
        <v>363</v>
      </c>
      <c r="E100" s="48">
        <v>0</v>
      </c>
      <c r="F100" s="101" t="str">
        <f t="shared" si="11"/>
        <v>Perbaikan mayor</v>
      </c>
      <c r="G100" s="104"/>
      <c r="H100" s="88"/>
      <c r="I100" s="141"/>
      <c r="J100" s="141"/>
      <c r="K100" s="141"/>
      <c r="M100" s="85"/>
      <c r="N100" s="86"/>
      <c r="O100" s="86"/>
      <c r="P100" s="87"/>
      <c r="Q100" s="86"/>
      <c r="R100" s="87"/>
    </row>
    <row r="101" spans="1:18" s="78" customFormat="1">
      <c r="A101" s="79"/>
      <c r="C101" s="80"/>
      <c r="D101" s="82"/>
      <c r="E101" s="46"/>
      <c r="F101" s="82"/>
      <c r="G101" s="82"/>
      <c r="H101" s="80"/>
      <c r="M101" s="75"/>
      <c r="N101" s="77"/>
      <c r="O101" s="77"/>
      <c r="P101" s="76"/>
      <c r="Q101" s="77"/>
      <c r="R101" s="76"/>
    </row>
    <row r="102" spans="1:18" s="78" customFormat="1">
      <c r="A102" s="79"/>
      <c r="B102" s="79" t="s">
        <v>103</v>
      </c>
      <c r="C102" s="80"/>
      <c r="D102" s="82"/>
      <c r="E102" s="46"/>
      <c r="F102" s="82"/>
      <c r="G102" s="82"/>
      <c r="H102" s="80"/>
      <c r="M102" s="75"/>
      <c r="N102" s="77"/>
      <c r="O102" s="77"/>
      <c r="P102" s="76"/>
      <c r="Q102" s="77"/>
      <c r="R102" s="76"/>
    </row>
    <row r="103" spans="1:18" s="78" customFormat="1" ht="108" customHeight="1">
      <c r="A103" s="79"/>
      <c r="C103" s="139" t="s">
        <v>195</v>
      </c>
      <c r="D103" s="90" t="s">
        <v>303</v>
      </c>
      <c r="E103" s="48">
        <v>4</v>
      </c>
      <c r="F103" s="101" t="str">
        <f t="shared" ref="F103:F104" si="12">IF(E103=4,"Sangat baik",IF(E103=3,"Baik",IF(E103=2,"Perlu ditingkatkan",IF(E103=1,"Perbaikan",IF(E103=0,"Perbaikan mayor")))))</f>
        <v>Sangat baik</v>
      </c>
      <c r="G103" s="104"/>
      <c r="H103" s="97"/>
      <c r="I103" s="142"/>
      <c r="J103" s="142"/>
      <c r="K103" s="142"/>
      <c r="M103" s="75"/>
      <c r="N103" s="77"/>
      <c r="O103" s="77"/>
      <c r="P103" s="76"/>
      <c r="Q103" s="77"/>
      <c r="R103" s="76"/>
    </row>
    <row r="104" spans="1:18" s="78" customFormat="1" ht="68.25" customHeight="1">
      <c r="A104" s="79"/>
      <c r="C104" s="139" t="s">
        <v>196</v>
      </c>
      <c r="D104" s="90" t="s">
        <v>304</v>
      </c>
      <c r="E104" s="48">
        <v>4</v>
      </c>
      <c r="F104" s="101" t="str">
        <f t="shared" si="12"/>
        <v>Sangat baik</v>
      </c>
      <c r="G104" s="104"/>
      <c r="H104" s="97"/>
      <c r="I104" s="142"/>
      <c r="J104" s="142"/>
      <c r="K104" s="142"/>
      <c r="M104" s="75"/>
      <c r="N104" s="77"/>
      <c r="O104" s="77"/>
      <c r="P104" s="76"/>
      <c r="Q104" s="77"/>
      <c r="R104" s="76"/>
    </row>
    <row r="105" spans="1:18" s="78" customFormat="1">
      <c r="A105" s="79"/>
      <c r="C105" s="80"/>
      <c r="D105" s="82"/>
      <c r="E105" s="46"/>
      <c r="F105" s="82"/>
      <c r="G105" s="82"/>
      <c r="H105" s="80"/>
      <c r="M105" s="75"/>
      <c r="N105" s="77"/>
      <c r="O105" s="77"/>
      <c r="P105" s="76"/>
      <c r="Q105" s="77"/>
      <c r="R105" s="76"/>
    </row>
    <row r="106" spans="1:18" s="78" customFormat="1">
      <c r="A106" s="79"/>
      <c r="B106" s="79" t="s">
        <v>104</v>
      </c>
      <c r="C106" s="80"/>
      <c r="D106" s="82"/>
      <c r="E106" s="46"/>
      <c r="F106" s="82"/>
      <c r="G106" s="82"/>
      <c r="H106" s="80"/>
      <c r="M106" s="75"/>
      <c r="N106" s="77"/>
      <c r="O106" s="77"/>
      <c r="P106" s="76"/>
      <c r="Q106" s="77"/>
      <c r="R106" s="76"/>
    </row>
    <row r="107" spans="1:18" s="78" customFormat="1" ht="48.75" customHeight="1">
      <c r="A107" s="79"/>
      <c r="C107" s="139" t="s">
        <v>197</v>
      </c>
      <c r="D107" s="180" t="s">
        <v>305</v>
      </c>
      <c r="E107" s="48">
        <v>1</v>
      </c>
      <c r="F107" s="101" t="str">
        <f t="shared" ref="F107" si="13">IF(E107=4,"Sangat baik",IF(E107=3,"Baik",IF(E107=2,"Perlu ditingkatkan",IF(E107=1,"Perbaikan",IF(E107=0,"Perbaikan mayor")))))</f>
        <v>Perbaikan</v>
      </c>
      <c r="G107" s="104"/>
      <c r="H107" s="97" t="s">
        <v>364</v>
      </c>
      <c r="I107" s="142"/>
      <c r="J107" s="142"/>
      <c r="K107" s="142"/>
      <c r="M107" s="75"/>
      <c r="N107" s="77"/>
      <c r="O107" s="77"/>
      <c r="P107" s="76"/>
      <c r="Q107" s="77"/>
      <c r="R107" s="76"/>
    </row>
    <row r="108" spans="1:18" s="78" customFormat="1">
      <c r="A108" s="79"/>
      <c r="B108" s="95"/>
      <c r="C108" s="96" t="s">
        <v>1</v>
      </c>
      <c r="D108" s="173"/>
      <c r="E108" s="156">
        <f>AVERAGE(E95:E107)</f>
        <v>2.6666666666666665</v>
      </c>
      <c r="F108" s="82"/>
      <c r="G108" s="155">
        <f>SUM(E95:E107)</f>
        <v>24</v>
      </c>
      <c r="H108" s="80"/>
      <c r="M108" s="75"/>
      <c r="N108" s="77"/>
      <c r="O108" s="77"/>
      <c r="P108" s="76"/>
      <c r="Q108" s="77"/>
      <c r="R108" s="76"/>
    </row>
    <row r="109" spans="1:18" s="78" customFormat="1">
      <c r="A109" s="79"/>
      <c r="C109" s="80"/>
      <c r="D109" s="82"/>
      <c r="E109" s="46"/>
      <c r="F109" s="82"/>
      <c r="G109" s="82"/>
      <c r="H109" s="80"/>
      <c r="M109" s="75"/>
      <c r="N109" s="77"/>
      <c r="O109" s="77"/>
      <c r="P109" s="76"/>
      <c r="Q109" s="77"/>
      <c r="R109" s="76"/>
    </row>
    <row r="110" spans="1:18" s="78" customFormat="1">
      <c r="A110" s="79" t="s">
        <v>75</v>
      </c>
      <c r="C110" s="80"/>
      <c r="D110" s="82"/>
      <c r="E110" s="46"/>
      <c r="F110" s="82"/>
      <c r="G110" s="82"/>
      <c r="H110" s="80"/>
      <c r="M110" s="75"/>
      <c r="N110" s="77"/>
      <c r="O110" s="77"/>
      <c r="P110" s="76"/>
      <c r="Q110" s="77"/>
      <c r="R110" s="76"/>
    </row>
    <row r="111" spans="1:18" s="78" customFormat="1">
      <c r="A111" s="79"/>
      <c r="B111" s="79" t="s">
        <v>105</v>
      </c>
      <c r="C111" s="80"/>
      <c r="D111" s="82"/>
      <c r="E111" s="46"/>
      <c r="F111" s="82"/>
      <c r="G111" s="82"/>
      <c r="H111" s="80"/>
      <c r="M111" s="75"/>
      <c r="N111" s="77"/>
      <c r="O111" s="77"/>
      <c r="P111" s="76"/>
      <c r="Q111" s="77"/>
      <c r="R111" s="76"/>
    </row>
    <row r="112" spans="1:18" s="78" customFormat="1" ht="48.75" customHeight="1">
      <c r="A112" s="79"/>
      <c r="C112" s="88" t="s">
        <v>242</v>
      </c>
      <c r="D112" s="90" t="s">
        <v>306</v>
      </c>
      <c r="E112" s="48">
        <v>4</v>
      </c>
      <c r="F112" s="101" t="str">
        <f t="shared" ref="F112:F116" si="14">IF(E112=4,"Sangat baik",IF(E112=3,"Baik",IF(E112=2,"Perlu ditingkatkan",IF(E112=1,"Perbaikan",IF(E112=0,"Perbaikan mayor")))))</f>
        <v>Sangat baik</v>
      </c>
      <c r="G112" s="104"/>
      <c r="H112" s="97"/>
      <c r="I112" s="142"/>
      <c r="J112" s="142"/>
      <c r="K112" s="142"/>
      <c r="M112" s="75"/>
      <c r="N112" s="77"/>
      <c r="O112" s="77"/>
      <c r="P112" s="76"/>
      <c r="Q112" s="77"/>
      <c r="R112" s="76"/>
    </row>
    <row r="113" spans="1:18" s="83" customFormat="1" ht="36" customHeight="1">
      <c r="A113" s="81"/>
      <c r="C113" s="88" t="s">
        <v>198</v>
      </c>
      <c r="D113" s="90" t="s">
        <v>307</v>
      </c>
      <c r="E113" s="48">
        <v>4</v>
      </c>
      <c r="F113" s="101" t="str">
        <f t="shared" si="14"/>
        <v>Sangat baik</v>
      </c>
      <c r="G113" s="104"/>
      <c r="H113" s="88"/>
      <c r="I113" s="141"/>
      <c r="J113" s="141"/>
      <c r="K113" s="141"/>
      <c r="M113" s="85"/>
      <c r="N113" s="86"/>
      <c r="O113" s="86"/>
      <c r="P113" s="87"/>
      <c r="Q113" s="86"/>
      <c r="R113" s="87"/>
    </row>
    <row r="114" spans="1:18" s="83" customFormat="1" ht="36" customHeight="1">
      <c r="A114" s="81"/>
      <c r="C114" s="93" t="s">
        <v>199</v>
      </c>
      <c r="D114" s="180" t="s">
        <v>308</v>
      </c>
      <c r="E114" s="48">
        <v>2</v>
      </c>
      <c r="F114" s="101" t="str">
        <f t="shared" si="14"/>
        <v>Perlu ditingkatkan</v>
      </c>
      <c r="G114" s="104"/>
      <c r="H114" s="93" t="s">
        <v>367</v>
      </c>
      <c r="I114" s="141"/>
      <c r="J114" s="141"/>
      <c r="K114" s="141"/>
      <c r="M114" s="85"/>
      <c r="N114" s="86"/>
      <c r="O114" s="86"/>
      <c r="P114" s="87"/>
      <c r="Q114" s="86"/>
      <c r="R114" s="87"/>
    </row>
    <row r="115" spans="1:18" s="83" customFormat="1" ht="36" customHeight="1">
      <c r="A115" s="81"/>
      <c r="C115" s="93" t="s">
        <v>200</v>
      </c>
      <c r="D115" s="180" t="s">
        <v>309</v>
      </c>
      <c r="E115" s="48">
        <v>1</v>
      </c>
      <c r="F115" s="101" t="str">
        <f t="shared" si="14"/>
        <v>Perbaikan</v>
      </c>
      <c r="G115" s="104"/>
      <c r="H115" s="93" t="s">
        <v>365</v>
      </c>
      <c r="I115" s="141"/>
      <c r="J115" s="141"/>
      <c r="K115" s="141"/>
      <c r="M115" s="85"/>
      <c r="N115" s="86"/>
      <c r="O115" s="86"/>
      <c r="P115" s="87"/>
      <c r="Q115" s="86"/>
      <c r="R115" s="87"/>
    </row>
    <row r="116" spans="1:18" s="83" customFormat="1" ht="36" customHeight="1">
      <c r="A116" s="81"/>
      <c r="C116" s="93" t="s">
        <v>201</v>
      </c>
      <c r="D116" s="180" t="s">
        <v>310</v>
      </c>
      <c r="E116" s="48">
        <v>2</v>
      </c>
      <c r="F116" s="101" t="str">
        <f t="shared" si="14"/>
        <v>Perlu ditingkatkan</v>
      </c>
      <c r="G116" s="104"/>
      <c r="H116" s="93" t="s">
        <v>366</v>
      </c>
      <c r="I116" s="141"/>
      <c r="J116" s="141"/>
      <c r="K116" s="141"/>
      <c r="M116" s="85"/>
      <c r="N116" s="86"/>
      <c r="O116" s="86"/>
      <c r="P116" s="87"/>
      <c r="Q116" s="86"/>
      <c r="R116" s="87"/>
    </row>
    <row r="117" spans="1:18" s="78" customFormat="1">
      <c r="A117" s="79"/>
      <c r="C117" s="98"/>
      <c r="D117" s="98"/>
      <c r="E117" s="102"/>
      <c r="F117" s="98"/>
      <c r="G117" s="98"/>
      <c r="H117" s="80"/>
      <c r="M117" s="75"/>
      <c r="N117" s="77"/>
      <c r="O117" s="77"/>
      <c r="P117" s="76"/>
      <c r="Q117" s="77"/>
      <c r="R117" s="76"/>
    </row>
    <row r="118" spans="1:18" s="78" customFormat="1">
      <c r="A118" s="79"/>
      <c r="B118" s="79" t="s">
        <v>236</v>
      </c>
      <c r="C118" s="80"/>
      <c r="D118" s="82"/>
      <c r="E118" s="46"/>
      <c r="F118" s="82"/>
      <c r="G118" s="82"/>
      <c r="H118" s="80"/>
      <c r="M118" s="75"/>
      <c r="N118" s="77"/>
      <c r="O118" s="77"/>
      <c r="P118" s="76"/>
      <c r="Q118" s="77"/>
      <c r="R118" s="76"/>
    </row>
    <row r="119" spans="1:18" s="78" customFormat="1" ht="11.25" customHeight="1">
      <c r="A119" s="79"/>
      <c r="C119" s="80"/>
      <c r="D119" s="82"/>
      <c r="E119" s="46"/>
      <c r="F119" s="82"/>
      <c r="G119" s="82"/>
      <c r="H119" s="80"/>
      <c r="M119" s="75"/>
      <c r="N119" s="77"/>
      <c r="O119" s="77"/>
      <c r="P119" s="76"/>
      <c r="Q119" s="77"/>
      <c r="R119" s="76"/>
    </row>
    <row r="120" spans="1:18" s="78" customFormat="1">
      <c r="A120" s="79"/>
      <c r="B120" s="79" t="s">
        <v>106</v>
      </c>
      <c r="C120" s="80"/>
      <c r="D120" s="82"/>
      <c r="E120" s="46"/>
      <c r="F120" s="82"/>
      <c r="G120" s="82"/>
      <c r="H120" s="80"/>
      <c r="M120" s="75"/>
      <c r="N120" s="77"/>
      <c r="O120" s="77"/>
      <c r="P120" s="76"/>
      <c r="Q120" s="77"/>
      <c r="R120" s="76"/>
    </row>
    <row r="121" spans="1:18" s="78" customFormat="1" ht="36" customHeight="1">
      <c r="A121" s="79"/>
      <c r="C121" s="93" t="s">
        <v>202</v>
      </c>
      <c r="D121" s="90" t="s">
        <v>311</v>
      </c>
      <c r="E121" s="48">
        <v>4</v>
      </c>
      <c r="F121" s="101" t="str">
        <f t="shared" ref="F121:F124" si="15">IF(E121=4,"Sangat baik",IF(E121=3,"Baik",IF(E121=2,"Perlu ditingkatkan",IF(E121=1,"Perbaikan",IF(E121=0,"Perbaikan mayor")))))</f>
        <v>Sangat baik</v>
      </c>
      <c r="G121" s="104"/>
      <c r="H121" s="97"/>
      <c r="I121" s="142"/>
      <c r="J121" s="142"/>
      <c r="K121" s="142"/>
      <c r="M121" s="75"/>
      <c r="N121" s="77"/>
      <c r="O121" s="77"/>
      <c r="P121" s="76"/>
      <c r="Q121" s="77"/>
      <c r="R121" s="76"/>
    </row>
    <row r="122" spans="1:18" s="78" customFormat="1" ht="36.75" customHeight="1">
      <c r="A122" s="79"/>
      <c r="C122" s="88" t="s">
        <v>203</v>
      </c>
      <c r="D122" s="90" t="s">
        <v>312</v>
      </c>
      <c r="E122" s="48">
        <v>3</v>
      </c>
      <c r="F122" s="101" t="str">
        <f t="shared" si="15"/>
        <v>Baik</v>
      </c>
      <c r="G122" s="104"/>
      <c r="H122" s="97"/>
      <c r="I122" s="142"/>
      <c r="J122" s="142"/>
      <c r="K122" s="142"/>
      <c r="M122" s="75"/>
      <c r="N122" s="77"/>
      <c r="O122" s="77"/>
      <c r="P122" s="76"/>
      <c r="Q122" s="77"/>
      <c r="R122" s="76"/>
    </row>
    <row r="123" spans="1:18" s="78" customFormat="1" ht="36.75" customHeight="1">
      <c r="A123" s="79"/>
      <c r="C123" s="88" t="s">
        <v>204</v>
      </c>
      <c r="D123" s="90" t="s">
        <v>313</v>
      </c>
      <c r="E123" s="48">
        <v>3</v>
      </c>
      <c r="F123" s="101" t="str">
        <f t="shared" si="15"/>
        <v>Baik</v>
      </c>
      <c r="G123" s="104"/>
      <c r="H123" s="97"/>
      <c r="I123" s="142"/>
      <c r="J123" s="142"/>
      <c r="K123" s="142"/>
      <c r="M123" s="75"/>
      <c r="N123" s="77"/>
      <c r="O123" s="77"/>
      <c r="P123" s="76"/>
      <c r="Q123" s="77"/>
      <c r="R123" s="76"/>
    </row>
    <row r="124" spans="1:18" s="78" customFormat="1" ht="78.75" customHeight="1">
      <c r="A124" s="79"/>
      <c r="C124" s="93" t="s">
        <v>205</v>
      </c>
      <c r="D124" s="180" t="s">
        <v>314</v>
      </c>
      <c r="E124" s="48">
        <v>2</v>
      </c>
      <c r="F124" s="101" t="str">
        <f t="shared" si="15"/>
        <v>Perlu ditingkatkan</v>
      </c>
      <c r="G124" s="104"/>
      <c r="H124" s="97" t="s">
        <v>368</v>
      </c>
      <c r="I124" s="142"/>
      <c r="J124" s="142"/>
      <c r="K124" s="142"/>
      <c r="M124" s="75"/>
      <c r="N124" s="77"/>
      <c r="O124" s="77"/>
      <c r="P124" s="76"/>
      <c r="Q124" s="77"/>
      <c r="R124" s="76"/>
    </row>
    <row r="125" spans="1:18" s="78" customFormat="1">
      <c r="A125" s="79"/>
      <c r="B125" s="95"/>
      <c r="C125" s="106" t="s">
        <v>1</v>
      </c>
      <c r="D125" s="174"/>
      <c r="E125" s="157">
        <f>AVERAGE(E112:E124)</f>
        <v>2.7777777777777777</v>
      </c>
      <c r="F125" s="128"/>
      <c r="G125" s="154">
        <f>SUM(E112:E124)</f>
        <v>25</v>
      </c>
      <c r="H125" s="80"/>
      <c r="M125" s="75"/>
      <c r="N125" s="77"/>
      <c r="O125" s="77"/>
      <c r="P125" s="76"/>
      <c r="Q125" s="77"/>
      <c r="R125" s="76"/>
    </row>
    <row r="126" spans="1:18" s="78" customFormat="1">
      <c r="A126" s="79"/>
      <c r="C126" s="80"/>
      <c r="D126" s="82"/>
      <c r="E126" s="46"/>
      <c r="F126" s="82"/>
      <c r="G126" s="82"/>
      <c r="H126" s="80"/>
      <c r="M126" s="75"/>
      <c r="N126" s="77"/>
      <c r="O126" s="77"/>
      <c r="P126" s="76"/>
      <c r="Q126" s="77"/>
      <c r="R126" s="76"/>
    </row>
    <row r="127" spans="1:18" s="78" customFormat="1">
      <c r="A127" s="79" t="s">
        <v>76</v>
      </c>
      <c r="C127" s="80"/>
      <c r="D127" s="82"/>
      <c r="E127" s="46"/>
      <c r="F127" s="82"/>
      <c r="G127" s="82"/>
      <c r="H127" s="80"/>
      <c r="M127" s="75"/>
      <c r="N127" s="77"/>
      <c r="O127" s="77"/>
      <c r="P127" s="76"/>
      <c r="Q127" s="77"/>
      <c r="R127" s="76"/>
    </row>
    <row r="128" spans="1:18" s="78" customFormat="1" ht="5.25" customHeight="1">
      <c r="A128" s="79"/>
      <c r="C128" s="80"/>
      <c r="D128" s="82"/>
      <c r="E128" s="46"/>
      <c r="F128" s="82"/>
      <c r="G128" s="82"/>
      <c r="H128" s="80"/>
      <c r="M128" s="75"/>
      <c r="N128" s="77"/>
      <c r="O128" s="77"/>
      <c r="P128" s="76"/>
      <c r="Q128" s="77"/>
      <c r="R128" s="76"/>
    </row>
    <row r="129" spans="1:18" s="78" customFormat="1" ht="12.75" customHeight="1">
      <c r="A129" s="79"/>
      <c r="B129" s="79" t="s">
        <v>107</v>
      </c>
      <c r="C129" s="80"/>
      <c r="D129" s="82"/>
      <c r="E129" s="46"/>
      <c r="F129" s="82"/>
      <c r="G129" s="82"/>
      <c r="H129" s="80"/>
      <c r="M129" s="75"/>
      <c r="N129" s="77"/>
      <c r="O129" s="77"/>
      <c r="P129" s="76"/>
      <c r="Q129" s="77"/>
      <c r="R129" s="76"/>
    </row>
    <row r="130" spans="1:18" s="78" customFormat="1" ht="12.75" customHeight="1">
      <c r="A130" s="79"/>
      <c r="C130" s="80"/>
      <c r="D130" s="82"/>
      <c r="E130" s="46"/>
      <c r="F130" s="82"/>
      <c r="G130" s="82"/>
      <c r="H130" s="80"/>
      <c r="M130" s="75"/>
      <c r="N130" s="77"/>
      <c r="O130" s="77"/>
      <c r="P130" s="76"/>
      <c r="Q130" s="77"/>
      <c r="R130" s="76"/>
    </row>
    <row r="131" spans="1:18" s="78" customFormat="1">
      <c r="A131" s="79"/>
      <c r="B131" s="79" t="s">
        <v>108</v>
      </c>
      <c r="C131" s="80"/>
      <c r="D131" s="82"/>
      <c r="E131" s="46"/>
      <c r="F131" s="82"/>
      <c r="G131" s="82"/>
      <c r="H131" s="80"/>
      <c r="M131" s="75"/>
      <c r="N131" s="77"/>
      <c r="O131" s="77"/>
      <c r="P131" s="76"/>
      <c r="Q131" s="77"/>
      <c r="R131" s="76"/>
    </row>
    <row r="132" spans="1:18" s="83" customFormat="1" ht="36" customHeight="1">
      <c r="A132" s="81"/>
      <c r="C132" s="88" t="s">
        <v>206</v>
      </c>
      <c r="D132" s="90" t="s">
        <v>315</v>
      </c>
      <c r="E132" s="48">
        <v>4</v>
      </c>
      <c r="F132" s="101" t="str">
        <f t="shared" ref="F132:F133" si="16">IF(E132=4,"Sangat baik",IF(E132=3,"Baik",IF(E132=2,"Perlu ditingkatkan",IF(E132=1,"Perbaikan",IF(E132=0,"Perbaikan mayor")))))</f>
        <v>Sangat baik</v>
      </c>
      <c r="G132" s="104"/>
      <c r="H132" s="88"/>
      <c r="I132" s="141"/>
      <c r="J132" s="141"/>
      <c r="K132" s="141"/>
      <c r="M132" s="85"/>
      <c r="N132" s="86"/>
      <c r="O132" s="86"/>
      <c r="P132" s="87"/>
      <c r="Q132" s="86"/>
      <c r="R132" s="87"/>
    </row>
    <row r="133" spans="1:18" s="83" customFormat="1" ht="65.25" customHeight="1">
      <c r="A133" s="81"/>
      <c r="C133" s="93" t="s">
        <v>241</v>
      </c>
      <c r="D133" s="90" t="s">
        <v>316</v>
      </c>
      <c r="E133" s="48">
        <v>4</v>
      </c>
      <c r="F133" s="101" t="str">
        <f t="shared" si="16"/>
        <v>Sangat baik</v>
      </c>
      <c r="G133" s="104"/>
      <c r="H133" s="88"/>
      <c r="I133" s="141"/>
      <c r="J133" s="141"/>
      <c r="K133" s="141"/>
      <c r="M133" s="85"/>
      <c r="N133" s="86"/>
      <c r="O133" s="86"/>
      <c r="P133" s="87"/>
      <c r="Q133" s="86"/>
      <c r="R133" s="87"/>
    </row>
    <row r="134" spans="1:18" s="78" customFormat="1" ht="12" customHeight="1">
      <c r="A134" s="79"/>
      <c r="C134" s="11"/>
      <c r="D134" s="98"/>
      <c r="E134" s="102"/>
      <c r="F134" s="98"/>
      <c r="G134" s="98"/>
      <c r="H134" s="80"/>
      <c r="M134" s="75"/>
      <c r="N134" s="77"/>
      <c r="O134" s="77"/>
      <c r="P134" s="76"/>
      <c r="Q134" s="77"/>
      <c r="R134" s="76"/>
    </row>
    <row r="135" spans="1:18" s="78" customFormat="1">
      <c r="A135" s="79"/>
      <c r="B135" s="79" t="s">
        <v>109</v>
      </c>
      <c r="C135" s="80"/>
      <c r="D135" s="82"/>
      <c r="E135" s="46"/>
      <c r="F135" s="82"/>
      <c r="G135" s="82"/>
      <c r="H135" s="80"/>
      <c r="M135" s="75"/>
      <c r="N135" s="77"/>
      <c r="O135" s="77"/>
      <c r="P135" s="76"/>
      <c r="Q135" s="77"/>
      <c r="R135" s="76"/>
    </row>
    <row r="136" spans="1:18" s="83" customFormat="1" ht="44.25" customHeight="1">
      <c r="A136" s="81"/>
      <c r="C136" s="93" t="s">
        <v>207</v>
      </c>
      <c r="D136" s="180" t="s">
        <v>317</v>
      </c>
      <c r="E136" s="48">
        <v>2</v>
      </c>
      <c r="F136" s="101" t="str">
        <f t="shared" ref="F136:F137" si="17">IF(E136=4,"Sangat baik",IF(E136=3,"Baik",IF(E136=2,"Perlu ditingkatkan",IF(E136=1,"Perbaikan",IF(E136=0,"Perbaikan mayor")))))</f>
        <v>Perlu ditingkatkan</v>
      </c>
      <c r="G136" s="104"/>
      <c r="H136" s="93" t="s">
        <v>369</v>
      </c>
      <c r="I136" s="141"/>
      <c r="J136" s="141"/>
      <c r="K136" s="141"/>
      <c r="M136" s="85"/>
      <c r="N136" s="86"/>
      <c r="O136" s="86"/>
      <c r="P136" s="87"/>
      <c r="Q136" s="86"/>
      <c r="R136" s="87"/>
    </row>
    <row r="137" spans="1:18" s="83" customFormat="1" ht="44.25" customHeight="1">
      <c r="A137" s="81"/>
      <c r="C137" s="88" t="s">
        <v>208</v>
      </c>
      <c r="D137" s="90" t="s">
        <v>318</v>
      </c>
      <c r="E137" s="48">
        <v>4</v>
      </c>
      <c r="F137" s="101" t="str">
        <f t="shared" si="17"/>
        <v>Sangat baik</v>
      </c>
      <c r="G137" s="104"/>
      <c r="H137" s="88"/>
      <c r="I137" s="141"/>
      <c r="J137" s="141"/>
      <c r="K137" s="141"/>
      <c r="M137" s="85"/>
      <c r="N137" s="86"/>
      <c r="O137" s="86"/>
      <c r="P137" s="87"/>
      <c r="Q137" s="86"/>
      <c r="R137" s="87"/>
    </row>
    <row r="138" spans="1:18" s="78" customFormat="1">
      <c r="A138" s="79"/>
      <c r="C138" s="11"/>
      <c r="D138" s="98"/>
      <c r="E138" s="102"/>
      <c r="F138" s="98"/>
      <c r="G138" s="98"/>
      <c r="H138" s="80"/>
      <c r="M138" s="75"/>
      <c r="N138" s="77"/>
      <c r="O138" s="77"/>
      <c r="P138" s="76"/>
      <c r="Q138" s="77"/>
      <c r="R138" s="76"/>
    </row>
    <row r="139" spans="1:18" s="78" customFormat="1">
      <c r="A139" s="79"/>
      <c r="B139" s="79" t="s">
        <v>110</v>
      </c>
      <c r="C139" s="11"/>
      <c r="D139" s="98"/>
      <c r="E139" s="102"/>
      <c r="F139" s="98"/>
      <c r="G139" s="98"/>
      <c r="H139" s="80"/>
      <c r="M139" s="75"/>
      <c r="N139" s="77"/>
      <c r="O139" s="77"/>
      <c r="P139" s="76"/>
      <c r="Q139" s="77"/>
      <c r="R139" s="76"/>
    </row>
    <row r="140" spans="1:18" s="78" customFormat="1">
      <c r="A140" s="79"/>
      <c r="C140" s="11"/>
      <c r="D140" s="98"/>
      <c r="E140" s="102"/>
      <c r="F140" s="98"/>
      <c r="G140" s="98"/>
      <c r="H140" s="80"/>
      <c r="M140" s="75"/>
      <c r="N140" s="77"/>
      <c r="O140" s="77"/>
      <c r="P140" s="76"/>
      <c r="Q140" s="77"/>
      <c r="R140" s="76"/>
    </row>
    <row r="141" spans="1:18" s="78" customFormat="1">
      <c r="A141" s="79"/>
      <c r="B141" s="79" t="s">
        <v>111</v>
      </c>
      <c r="C141" s="11"/>
      <c r="D141" s="98"/>
      <c r="E141" s="102"/>
      <c r="F141" s="98"/>
      <c r="G141" s="98"/>
      <c r="H141" s="80"/>
      <c r="M141" s="75"/>
      <c r="N141" s="77"/>
      <c r="O141" s="77"/>
      <c r="P141" s="76"/>
      <c r="Q141" s="77"/>
      <c r="R141" s="76"/>
    </row>
    <row r="142" spans="1:18" s="78" customFormat="1">
      <c r="A142" s="79"/>
      <c r="C142" s="11"/>
      <c r="D142" s="98"/>
      <c r="E142" s="102"/>
      <c r="F142" s="98"/>
      <c r="G142" s="98"/>
      <c r="H142" s="80"/>
      <c r="M142" s="75"/>
      <c r="N142" s="77"/>
      <c r="O142" s="77"/>
      <c r="P142" s="76"/>
      <c r="Q142" s="77"/>
      <c r="R142" s="76"/>
    </row>
    <row r="143" spans="1:18" s="78" customFormat="1">
      <c r="A143" s="79"/>
      <c r="B143" s="79" t="s">
        <v>112</v>
      </c>
      <c r="C143" s="80"/>
      <c r="D143" s="82"/>
      <c r="E143" s="46" t="s">
        <v>70</v>
      </c>
      <c r="F143" s="82"/>
      <c r="G143" s="82"/>
      <c r="H143" s="80"/>
      <c r="M143" s="75"/>
      <c r="N143" s="77"/>
      <c r="O143" s="77"/>
      <c r="P143" s="76"/>
      <c r="Q143" s="77"/>
      <c r="R143" s="76"/>
    </row>
    <row r="144" spans="1:18" s="83" customFormat="1" ht="48.75" customHeight="1">
      <c r="A144" s="81"/>
      <c r="C144" s="88" t="s">
        <v>209</v>
      </c>
      <c r="D144" s="90" t="s">
        <v>319</v>
      </c>
      <c r="E144" s="48">
        <v>4</v>
      </c>
      <c r="F144" s="101" t="str">
        <f t="shared" ref="F144" si="18">IF(E144=4,"Sangat baik",IF(E144=3,"Baik",IF(E144=2,"Perlu ditingkatkan",IF(E144=1,"Perbaikan",IF(E144=0,"Perbaikan mayor")))))</f>
        <v>Sangat baik</v>
      </c>
      <c r="G144" s="104"/>
      <c r="H144" s="88"/>
      <c r="I144" s="141"/>
      <c r="J144" s="141"/>
      <c r="K144" s="141"/>
      <c r="M144" s="85"/>
      <c r="N144" s="86"/>
      <c r="O144" s="86"/>
      <c r="P144" s="87"/>
      <c r="Q144" s="86"/>
      <c r="R144" s="87"/>
    </row>
    <row r="145" spans="1:18" s="78" customFormat="1">
      <c r="A145" s="79"/>
      <c r="C145" s="80"/>
      <c r="D145" s="82"/>
      <c r="E145" s="46"/>
      <c r="F145" s="82"/>
      <c r="G145" s="82"/>
      <c r="H145" s="80"/>
      <c r="M145" s="75"/>
      <c r="N145" s="77"/>
      <c r="O145" s="77"/>
      <c r="P145" s="76"/>
      <c r="Q145" s="77"/>
      <c r="R145" s="76"/>
    </row>
    <row r="146" spans="1:18" s="78" customFormat="1">
      <c r="A146" s="79"/>
      <c r="B146" s="79" t="s">
        <v>113</v>
      </c>
      <c r="C146" s="80"/>
      <c r="D146" s="82"/>
      <c r="E146" s="46"/>
      <c r="F146" s="82"/>
      <c r="G146" s="82"/>
      <c r="H146" s="80"/>
      <c r="M146" s="75"/>
      <c r="N146" s="77"/>
      <c r="O146" s="77"/>
      <c r="P146" s="76"/>
      <c r="Q146" s="77"/>
      <c r="R146" s="76"/>
    </row>
    <row r="147" spans="1:18" s="78" customFormat="1" ht="48" customHeight="1">
      <c r="A147" s="79"/>
      <c r="C147" s="93" t="s">
        <v>210</v>
      </c>
      <c r="D147" s="180" t="s">
        <v>320</v>
      </c>
      <c r="E147" s="48">
        <v>0</v>
      </c>
      <c r="F147" s="101" t="str">
        <f t="shared" ref="F147" si="19">IF(E147=4,"Sangat baik",IF(E147=3,"Baik",IF(E147=2,"Perlu ditingkatkan",IF(E147=1,"Perbaikan",IF(E147=0,"Perbaikan mayor")))))</f>
        <v>Perbaikan mayor</v>
      </c>
      <c r="G147" s="104"/>
      <c r="H147" s="97" t="s">
        <v>370</v>
      </c>
      <c r="I147" s="142"/>
      <c r="J147" s="142"/>
      <c r="K147" s="142"/>
      <c r="M147" s="75"/>
      <c r="N147" s="77"/>
      <c r="O147" s="77"/>
      <c r="P147" s="76"/>
      <c r="Q147" s="77"/>
      <c r="R147" s="76"/>
    </row>
    <row r="148" spans="1:18" s="78" customFormat="1" ht="12.75" customHeight="1">
      <c r="A148" s="79"/>
      <c r="C148" s="11"/>
      <c r="D148" s="98"/>
      <c r="E148" s="11"/>
      <c r="F148" s="104"/>
      <c r="G148" s="104"/>
      <c r="H148" s="80"/>
      <c r="M148" s="75"/>
      <c r="N148" s="77"/>
      <c r="O148" s="77"/>
      <c r="P148" s="76"/>
      <c r="Q148" s="77"/>
      <c r="R148" s="76"/>
    </row>
    <row r="149" spans="1:18" s="78" customFormat="1" ht="15" customHeight="1">
      <c r="A149" s="79"/>
      <c r="B149" s="152" t="s">
        <v>114</v>
      </c>
      <c r="C149" s="151"/>
      <c r="D149" s="98"/>
      <c r="E149" s="11"/>
      <c r="F149" s="104"/>
      <c r="G149" s="104"/>
      <c r="H149" s="80"/>
      <c r="M149" s="75"/>
      <c r="N149" s="77"/>
      <c r="O149" s="77"/>
      <c r="P149" s="76"/>
      <c r="Q149" s="77"/>
      <c r="R149" s="76"/>
    </row>
    <row r="150" spans="1:18" s="78" customFormat="1">
      <c r="A150" s="79"/>
      <c r="B150" s="95"/>
      <c r="C150" s="105" t="s">
        <v>1</v>
      </c>
      <c r="D150" s="174"/>
      <c r="E150" s="157">
        <f>AVERAGE(E132:E147)</f>
        <v>3</v>
      </c>
      <c r="F150" s="128"/>
      <c r="G150" s="154">
        <f>SUM(E132:E147)</f>
        <v>18</v>
      </c>
      <c r="H150" s="80"/>
      <c r="M150" s="75"/>
      <c r="N150" s="77"/>
      <c r="O150" s="77"/>
      <c r="P150" s="76"/>
      <c r="Q150" s="77"/>
      <c r="R150" s="76"/>
    </row>
    <row r="151" spans="1:18" s="78" customFormat="1">
      <c r="A151" s="79"/>
      <c r="C151" s="80"/>
      <c r="D151" s="82"/>
      <c r="E151" s="46"/>
      <c r="F151" s="82"/>
      <c r="G151" s="82"/>
      <c r="H151" s="80"/>
      <c r="M151" s="75"/>
      <c r="N151" s="77"/>
      <c r="O151" s="77"/>
      <c r="P151" s="76"/>
      <c r="Q151" s="77"/>
      <c r="R151" s="76"/>
    </row>
    <row r="152" spans="1:18" s="78" customFormat="1">
      <c r="A152" s="79" t="s">
        <v>77</v>
      </c>
      <c r="C152" s="80"/>
      <c r="D152" s="82"/>
      <c r="E152" s="46"/>
      <c r="F152" s="82"/>
      <c r="G152" s="82"/>
      <c r="H152" s="80"/>
      <c r="M152" s="75"/>
      <c r="N152" s="77"/>
      <c r="O152" s="77"/>
      <c r="P152" s="76"/>
      <c r="Q152" s="77"/>
      <c r="R152" s="76"/>
    </row>
    <row r="153" spans="1:18" s="78" customFormat="1">
      <c r="A153" s="79"/>
      <c r="B153" s="79" t="s">
        <v>115</v>
      </c>
      <c r="C153" s="80"/>
      <c r="D153" s="82"/>
      <c r="E153" s="46"/>
      <c r="F153" s="82"/>
      <c r="G153" s="82"/>
      <c r="H153" s="80"/>
      <c r="M153" s="75"/>
      <c r="N153" s="77"/>
      <c r="O153" s="77"/>
      <c r="P153" s="76"/>
      <c r="Q153" s="77"/>
      <c r="R153" s="76"/>
    </row>
    <row r="154" spans="1:18" s="78" customFormat="1" ht="63" customHeight="1">
      <c r="A154" s="79"/>
      <c r="C154" s="88" t="s">
        <v>240</v>
      </c>
      <c r="D154" s="90" t="s">
        <v>321</v>
      </c>
      <c r="E154" s="48">
        <v>4</v>
      </c>
      <c r="F154" s="101" t="str">
        <f t="shared" ref="F154:F155" si="20">IF(E154=4,"Sangat baik",IF(E154=3,"Baik",IF(E154=2,"Perlu ditingkatkan",IF(E154=1,"Perbaikan",IF(E154=0,"Perbaikan mayor")))))</f>
        <v>Sangat baik</v>
      </c>
      <c r="G154" s="104"/>
      <c r="H154" s="97"/>
      <c r="I154" s="142"/>
      <c r="J154" s="142"/>
      <c r="K154" s="142"/>
      <c r="M154" s="75"/>
      <c r="N154" s="77"/>
      <c r="O154" s="77"/>
      <c r="P154" s="76"/>
      <c r="Q154" s="77"/>
      <c r="R154" s="76"/>
    </row>
    <row r="155" spans="1:18" s="78" customFormat="1" ht="37.5" customHeight="1">
      <c r="A155" s="79"/>
      <c r="C155" s="88" t="s">
        <v>211</v>
      </c>
      <c r="D155" s="90" t="s">
        <v>322</v>
      </c>
      <c r="E155" s="48">
        <v>4</v>
      </c>
      <c r="F155" s="101" t="str">
        <f t="shared" si="20"/>
        <v>Sangat baik</v>
      </c>
      <c r="G155" s="104"/>
      <c r="H155" s="97"/>
      <c r="I155" s="142"/>
      <c r="J155" s="142"/>
      <c r="K155" s="142"/>
      <c r="M155" s="75"/>
      <c r="N155" s="77"/>
      <c r="O155" s="77"/>
      <c r="P155" s="76"/>
      <c r="Q155" s="77"/>
      <c r="R155" s="76"/>
    </row>
    <row r="156" spans="1:18" s="78" customFormat="1">
      <c r="A156" s="79"/>
      <c r="C156" s="80"/>
      <c r="D156" s="82"/>
      <c r="E156" s="46"/>
      <c r="F156" s="82"/>
      <c r="G156" s="82"/>
      <c r="H156" s="80"/>
      <c r="M156" s="75"/>
      <c r="N156" s="77"/>
      <c r="O156" s="77"/>
      <c r="P156" s="76"/>
      <c r="Q156" s="77"/>
      <c r="R156" s="76"/>
    </row>
    <row r="157" spans="1:18" s="78" customFormat="1">
      <c r="A157" s="79"/>
      <c r="B157" s="79" t="s">
        <v>116</v>
      </c>
      <c r="C157" s="80"/>
      <c r="D157" s="82"/>
      <c r="E157" s="46"/>
      <c r="F157" s="82"/>
      <c r="G157" s="82"/>
      <c r="H157" s="80"/>
      <c r="M157" s="75"/>
      <c r="N157" s="77"/>
      <c r="O157" s="77"/>
      <c r="P157" s="76"/>
      <c r="Q157" s="77"/>
      <c r="R157" s="76"/>
    </row>
    <row r="158" spans="1:18" s="78" customFormat="1" ht="36" customHeight="1">
      <c r="A158" s="79"/>
      <c r="C158" s="88" t="s">
        <v>238</v>
      </c>
      <c r="D158" s="90" t="s">
        <v>323</v>
      </c>
      <c r="E158" s="48">
        <v>3</v>
      </c>
      <c r="F158" s="101" t="str">
        <f t="shared" ref="F158:F163" si="21">IF(E158=4,"Sangat baik",IF(E158=3,"Baik",IF(E158=2,"Perlu ditingkatkan",IF(E158=1,"Perbaikan",IF(E158=0,"Perbaikan mayor")))))</f>
        <v>Baik</v>
      </c>
      <c r="G158" s="104"/>
      <c r="H158" s="97"/>
      <c r="I158" s="142"/>
      <c r="J158" s="142"/>
      <c r="K158" s="142"/>
      <c r="M158" s="75"/>
      <c r="N158" s="77"/>
      <c r="O158" s="77"/>
      <c r="P158" s="76"/>
      <c r="Q158" s="77"/>
      <c r="R158" s="76"/>
    </row>
    <row r="159" spans="1:18" s="78" customFormat="1" ht="36" customHeight="1">
      <c r="A159" s="79"/>
      <c r="C159" s="88" t="s">
        <v>212</v>
      </c>
      <c r="D159" s="90" t="s">
        <v>324</v>
      </c>
      <c r="E159" s="48">
        <v>4</v>
      </c>
      <c r="F159" s="101" t="str">
        <f t="shared" si="21"/>
        <v>Sangat baik</v>
      </c>
      <c r="G159" s="104"/>
      <c r="H159" s="97"/>
      <c r="I159" s="142"/>
      <c r="J159" s="142"/>
      <c r="K159" s="142"/>
      <c r="M159" s="75"/>
      <c r="N159" s="77"/>
      <c r="O159" s="77"/>
      <c r="P159" s="76"/>
      <c r="Q159" s="77"/>
      <c r="R159" s="76"/>
    </row>
    <row r="160" spans="1:18" s="78" customFormat="1" ht="36" customHeight="1">
      <c r="A160" s="79"/>
      <c r="C160" s="88" t="s">
        <v>213</v>
      </c>
      <c r="D160" s="90" t="s">
        <v>325</v>
      </c>
      <c r="E160" s="48">
        <v>4</v>
      </c>
      <c r="F160" s="101" t="str">
        <f t="shared" si="21"/>
        <v>Sangat baik</v>
      </c>
      <c r="G160" s="104"/>
      <c r="H160" s="97"/>
      <c r="I160" s="142"/>
      <c r="J160" s="142"/>
      <c r="K160" s="142"/>
      <c r="M160" s="75"/>
      <c r="N160" s="77"/>
      <c r="O160" s="77"/>
      <c r="P160" s="76"/>
      <c r="Q160" s="77"/>
      <c r="R160" s="76"/>
    </row>
    <row r="161" spans="1:18" s="78" customFormat="1" ht="54" customHeight="1">
      <c r="A161" s="79"/>
      <c r="C161" s="93" t="s">
        <v>214</v>
      </c>
      <c r="D161" s="180" t="s">
        <v>326</v>
      </c>
      <c r="E161" s="48">
        <v>1</v>
      </c>
      <c r="F161" s="101" t="str">
        <f t="shared" si="21"/>
        <v>Perbaikan</v>
      </c>
      <c r="G161" s="104"/>
      <c r="H161" s="97" t="s">
        <v>372</v>
      </c>
      <c r="I161" s="142"/>
      <c r="J161" s="142"/>
      <c r="K161" s="142"/>
      <c r="M161" s="75"/>
      <c r="N161" s="77"/>
      <c r="O161" s="77"/>
      <c r="P161" s="76"/>
      <c r="Q161" s="77"/>
      <c r="R161" s="76"/>
    </row>
    <row r="162" spans="1:18" s="78" customFormat="1" ht="49.5" customHeight="1">
      <c r="A162" s="79"/>
      <c r="C162" s="93" t="s">
        <v>239</v>
      </c>
      <c r="D162" s="180" t="s">
        <v>327</v>
      </c>
      <c r="E162" s="48">
        <v>2</v>
      </c>
      <c r="F162" s="101" t="str">
        <f t="shared" si="21"/>
        <v>Perlu ditingkatkan</v>
      </c>
      <c r="G162" s="104"/>
      <c r="H162" s="97" t="s">
        <v>373</v>
      </c>
      <c r="I162" s="142"/>
      <c r="J162" s="142"/>
      <c r="K162" s="142"/>
      <c r="M162" s="75"/>
      <c r="N162" s="77"/>
      <c r="O162" s="77"/>
      <c r="P162" s="76"/>
      <c r="Q162" s="77"/>
      <c r="R162" s="76"/>
    </row>
    <row r="163" spans="1:18" s="78" customFormat="1" ht="36" customHeight="1">
      <c r="A163" s="79"/>
      <c r="C163" s="93" t="s">
        <v>215</v>
      </c>
      <c r="D163" s="180" t="s">
        <v>371</v>
      </c>
      <c r="E163" s="48">
        <v>3</v>
      </c>
      <c r="F163" s="101" t="str">
        <f t="shared" si="21"/>
        <v>Baik</v>
      </c>
      <c r="G163" s="104"/>
      <c r="H163" s="97"/>
      <c r="I163" s="142"/>
      <c r="J163" s="142"/>
      <c r="K163" s="142"/>
      <c r="M163" s="75"/>
      <c r="N163" s="77"/>
      <c r="O163" s="77"/>
      <c r="P163" s="76"/>
      <c r="Q163" s="77"/>
      <c r="R163" s="76"/>
    </row>
    <row r="164" spans="1:18" s="78" customFormat="1">
      <c r="A164" s="79"/>
      <c r="B164" s="95"/>
      <c r="C164" s="96" t="s">
        <v>1</v>
      </c>
      <c r="D164" s="173"/>
      <c r="E164" s="156">
        <f>AVERAGE(E154:E163)</f>
        <v>3.125</v>
      </c>
      <c r="F164" s="82"/>
      <c r="G164" s="155">
        <f>SUM(E154:E163)</f>
        <v>25</v>
      </c>
      <c r="H164" s="80"/>
      <c r="M164" s="75"/>
      <c r="N164" s="77"/>
      <c r="O164" s="77"/>
      <c r="P164" s="76"/>
      <c r="Q164" s="77"/>
      <c r="R164" s="76"/>
    </row>
    <row r="165" spans="1:18" s="78" customFormat="1">
      <c r="A165" s="79"/>
      <c r="C165" s="80"/>
      <c r="D165" s="82"/>
      <c r="E165" s="46"/>
      <c r="F165" s="82"/>
      <c r="G165" s="82"/>
      <c r="H165" s="80"/>
      <c r="M165" s="75"/>
      <c r="N165" s="77"/>
      <c r="O165" s="77"/>
      <c r="P165" s="76"/>
      <c r="Q165" s="77"/>
      <c r="R165" s="76"/>
    </row>
    <row r="166" spans="1:18" s="78" customFormat="1">
      <c r="A166" s="79" t="s">
        <v>117</v>
      </c>
      <c r="C166" s="80"/>
      <c r="D166" s="82"/>
      <c r="E166" s="46"/>
      <c r="F166" s="82"/>
      <c r="G166" s="82"/>
      <c r="H166" s="80"/>
      <c r="M166" s="75"/>
      <c r="N166" s="77"/>
      <c r="O166" s="77"/>
      <c r="P166" s="76"/>
      <c r="Q166" s="77"/>
      <c r="R166" s="76"/>
    </row>
    <row r="167" spans="1:18" s="78" customFormat="1">
      <c r="A167" s="79"/>
      <c r="B167" s="79" t="s">
        <v>118</v>
      </c>
      <c r="C167" s="80"/>
      <c r="D167" s="82"/>
      <c r="E167" s="46"/>
      <c r="F167" s="82"/>
      <c r="G167" s="82"/>
      <c r="H167" s="80"/>
      <c r="M167" s="75"/>
      <c r="N167" s="77"/>
      <c r="O167" s="77"/>
      <c r="P167" s="76"/>
      <c r="Q167" s="77"/>
      <c r="R167" s="76"/>
    </row>
    <row r="168" spans="1:18" s="78" customFormat="1" ht="76.5" customHeight="1">
      <c r="A168" s="79"/>
      <c r="C168" s="88" t="s">
        <v>237</v>
      </c>
      <c r="D168" s="90" t="s">
        <v>328</v>
      </c>
      <c r="E168" s="48">
        <v>3</v>
      </c>
      <c r="F168" s="130" t="str">
        <f>IF(E168=4,"Sangat baik",IF(E168=3,"Baik",IF(E168=2,"Perlu ditingkatkan",IF(E168=1,"Perbaikan",IF(E168=0,"Perbaikan mayor")))))</f>
        <v>Baik</v>
      </c>
      <c r="G168" s="82"/>
      <c r="H168" s="97"/>
      <c r="I168" s="142"/>
      <c r="J168" s="142"/>
      <c r="K168" s="142"/>
      <c r="M168" s="75"/>
      <c r="N168" s="77"/>
      <c r="O168" s="77"/>
      <c r="P168" s="76"/>
      <c r="Q168" s="77"/>
      <c r="R168" s="76"/>
    </row>
    <row r="169" spans="1:18" s="78" customFormat="1">
      <c r="A169" s="79"/>
      <c r="B169" s="79" t="s">
        <v>120</v>
      </c>
      <c r="C169" s="80"/>
      <c r="D169" s="82"/>
      <c r="E169" s="46"/>
      <c r="F169" s="99"/>
      <c r="G169" s="82"/>
      <c r="H169" s="80"/>
      <c r="M169" s="75"/>
      <c r="N169" s="77"/>
      <c r="O169" s="77"/>
      <c r="P169" s="76"/>
      <c r="Q169" s="77"/>
      <c r="R169" s="76"/>
    </row>
    <row r="170" spans="1:18" s="78" customFormat="1">
      <c r="A170" s="79"/>
      <c r="B170" s="79" t="s">
        <v>121</v>
      </c>
      <c r="C170" s="80"/>
      <c r="D170" s="82"/>
      <c r="E170" s="46"/>
      <c r="F170" s="99"/>
      <c r="G170" s="82"/>
      <c r="H170" s="80"/>
      <c r="M170" s="75"/>
      <c r="N170" s="77"/>
      <c r="O170" s="77"/>
      <c r="P170" s="76"/>
      <c r="Q170" s="77"/>
      <c r="R170" s="76"/>
    </row>
    <row r="171" spans="1:18" s="78" customFormat="1">
      <c r="A171" s="79"/>
      <c r="B171" s="94"/>
      <c r="C171" s="149" t="s">
        <v>1</v>
      </c>
      <c r="D171" s="175"/>
      <c r="E171" s="150">
        <f>AVERAGE(E168)</f>
        <v>3</v>
      </c>
      <c r="F171" s="130"/>
      <c r="G171" s="155">
        <f>+E171</f>
        <v>3</v>
      </c>
      <c r="H171" s="97"/>
      <c r="I171" s="142"/>
      <c r="J171" s="142"/>
      <c r="K171" s="142"/>
      <c r="M171" s="75"/>
      <c r="N171" s="77"/>
      <c r="O171" s="77"/>
      <c r="P171" s="76"/>
      <c r="Q171" s="77"/>
      <c r="R171" s="76"/>
    </row>
    <row r="172" spans="1:18" s="78" customFormat="1">
      <c r="A172" s="79"/>
      <c r="C172" s="80"/>
      <c r="D172" s="82"/>
      <c r="E172" s="46"/>
      <c r="F172" s="82"/>
      <c r="G172" s="82"/>
      <c r="H172" s="80"/>
      <c r="M172" s="75"/>
      <c r="N172" s="77"/>
      <c r="O172" s="77"/>
      <c r="P172" s="76"/>
      <c r="Q172" s="77"/>
      <c r="R172" s="76"/>
    </row>
    <row r="173" spans="1:18" s="78" customFormat="1">
      <c r="A173" s="79" t="s">
        <v>119</v>
      </c>
      <c r="C173" s="80"/>
      <c r="D173" s="82"/>
      <c r="E173" s="46"/>
      <c r="F173" s="82"/>
      <c r="G173" s="82"/>
      <c r="H173" s="80"/>
      <c r="M173" s="75"/>
      <c r="N173" s="77"/>
      <c r="O173" s="77"/>
      <c r="P173" s="76"/>
      <c r="Q173" s="77"/>
      <c r="R173" s="76"/>
    </row>
    <row r="174" spans="1:18" s="78" customFormat="1">
      <c r="A174" s="79"/>
      <c r="B174" s="79" t="s">
        <v>218</v>
      </c>
      <c r="C174" s="80"/>
      <c r="D174" s="82"/>
      <c r="E174" s="46"/>
      <c r="F174" s="82"/>
      <c r="G174" s="82"/>
      <c r="H174" s="80"/>
      <c r="M174" s="75"/>
      <c r="N174" s="77"/>
      <c r="O174" s="77"/>
      <c r="P174" s="76"/>
      <c r="Q174" s="77"/>
      <c r="R174" s="76"/>
    </row>
    <row r="175" spans="1:18" s="83" customFormat="1" ht="46.5" customHeight="1">
      <c r="A175" s="81"/>
      <c r="B175" s="81"/>
      <c r="C175" s="88" t="s">
        <v>216</v>
      </c>
      <c r="D175" s="90" t="s">
        <v>329</v>
      </c>
      <c r="E175" s="48">
        <v>4</v>
      </c>
      <c r="F175" s="101" t="str">
        <f t="shared" ref="F175:F176" si="22">IF(E175=4,"Sangat baik",IF(E175=3,"Baik",IF(E175=2,"Perlu ditingkatkan",IF(E175=1,"Perbaikan",IF(E175=0,"Perbaikan mayor")))))</f>
        <v>Sangat baik</v>
      </c>
      <c r="G175" s="82"/>
      <c r="H175" s="88"/>
      <c r="I175" s="141"/>
      <c r="J175" s="141"/>
      <c r="K175" s="141"/>
      <c r="M175" s="85"/>
      <c r="N175" s="86"/>
      <c r="O175" s="86"/>
      <c r="P175" s="87"/>
      <c r="Q175" s="86"/>
      <c r="R175" s="87"/>
    </row>
    <row r="176" spans="1:18" s="83" customFormat="1" ht="46.5" customHeight="1">
      <c r="A176" s="81"/>
      <c r="B176" s="81"/>
      <c r="C176" s="88" t="s">
        <v>217</v>
      </c>
      <c r="D176" s="90" t="s">
        <v>330</v>
      </c>
      <c r="E176" s="48">
        <v>4</v>
      </c>
      <c r="F176" s="101" t="str">
        <f t="shared" si="22"/>
        <v>Sangat baik</v>
      </c>
      <c r="G176" s="82"/>
      <c r="H176" s="88"/>
      <c r="I176" s="141"/>
      <c r="J176" s="141"/>
      <c r="K176" s="141"/>
      <c r="M176" s="85"/>
      <c r="N176" s="86"/>
      <c r="O176" s="86"/>
      <c r="P176" s="87"/>
      <c r="Q176" s="86"/>
      <c r="R176" s="87"/>
    </row>
    <row r="177" spans="1:18" s="83" customFormat="1" ht="36" customHeight="1">
      <c r="A177" s="81"/>
      <c r="C177" s="88" t="s">
        <v>219</v>
      </c>
      <c r="D177" s="90" t="s">
        <v>331</v>
      </c>
      <c r="E177" s="48">
        <v>4</v>
      </c>
      <c r="F177" s="101" t="str">
        <f>IF(E177=4,"Sangat baik",IF(E177=3,"Baik",IF(E177=2,"Perlu ditingkatkan",IF(E177=1,"Perbaikan",IF(E177=0,"Perbaikan mayor")))))</f>
        <v>Sangat baik</v>
      </c>
      <c r="G177" s="104"/>
      <c r="H177" s="88"/>
      <c r="I177" s="141"/>
      <c r="J177" s="141"/>
      <c r="K177" s="141"/>
      <c r="M177" s="85"/>
      <c r="N177" s="86"/>
      <c r="O177" s="86"/>
      <c r="P177" s="87"/>
      <c r="Q177" s="86"/>
      <c r="R177" s="87"/>
    </row>
    <row r="178" spans="1:18" s="78" customFormat="1" ht="20.25" customHeight="1">
      <c r="A178" s="79"/>
      <c r="B178" s="79" t="s">
        <v>220</v>
      </c>
      <c r="C178" s="11"/>
      <c r="D178" s="98"/>
      <c r="E178" s="11"/>
      <c r="F178" s="104"/>
      <c r="G178" s="104"/>
      <c r="H178" s="80"/>
      <c r="M178" s="75"/>
      <c r="N178" s="77"/>
      <c r="O178" s="77"/>
      <c r="P178" s="76"/>
      <c r="Q178" s="77"/>
      <c r="R178" s="76"/>
    </row>
    <row r="179" spans="1:18" s="78" customFormat="1" ht="23.25" customHeight="1">
      <c r="A179" s="79"/>
      <c r="B179" s="79" t="s">
        <v>122</v>
      </c>
      <c r="C179" s="11"/>
      <c r="D179" s="98"/>
      <c r="E179" s="11"/>
      <c r="F179" s="104"/>
      <c r="G179" s="104"/>
      <c r="H179" s="80"/>
      <c r="M179" s="75"/>
      <c r="N179" s="77"/>
      <c r="O179" s="77"/>
      <c r="P179" s="76"/>
      <c r="Q179" s="77"/>
      <c r="R179" s="76"/>
    </row>
    <row r="180" spans="1:18" s="78" customFormat="1">
      <c r="A180" s="79"/>
      <c r="B180" s="95"/>
      <c r="C180" s="96" t="s">
        <v>1</v>
      </c>
      <c r="D180" s="173"/>
      <c r="E180" s="156">
        <f>AVERAGE(E175:E177)</f>
        <v>4</v>
      </c>
      <c r="F180" s="82"/>
      <c r="G180" s="155">
        <f>SUM(E175:E177)</f>
        <v>12</v>
      </c>
      <c r="H180" s="80"/>
      <c r="M180" s="75"/>
      <c r="N180" s="77"/>
      <c r="O180" s="77"/>
      <c r="P180" s="76"/>
      <c r="Q180" s="77"/>
      <c r="R180" s="76"/>
    </row>
    <row r="181" spans="1:18" s="78" customFormat="1">
      <c r="A181" s="79"/>
      <c r="C181" s="80"/>
      <c r="D181" s="82"/>
      <c r="E181" s="46"/>
      <c r="F181" s="82"/>
      <c r="G181" s="82"/>
      <c r="H181" s="80"/>
      <c r="M181" s="75"/>
      <c r="N181" s="77"/>
      <c r="O181" s="77"/>
      <c r="P181" s="76"/>
      <c r="Q181" s="77"/>
      <c r="R181" s="76"/>
    </row>
    <row r="182" spans="1:18" s="78" customFormat="1">
      <c r="A182" s="79" t="s">
        <v>123</v>
      </c>
      <c r="C182" s="80"/>
      <c r="D182" s="82"/>
      <c r="E182" s="46"/>
      <c r="F182" s="82"/>
      <c r="G182" s="82"/>
      <c r="H182" s="80"/>
      <c r="M182" s="75"/>
      <c r="N182" s="77"/>
      <c r="O182" s="77"/>
      <c r="P182" s="76"/>
      <c r="Q182" s="77"/>
      <c r="R182" s="76"/>
    </row>
    <row r="183" spans="1:18" s="78" customFormat="1">
      <c r="A183" s="79"/>
      <c r="B183" s="79" t="s">
        <v>124</v>
      </c>
      <c r="C183" s="80"/>
      <c r="D183" s="82"/>
      <c r="E183" s="46"/>
      <c r="F183" s="82"/>
      <c r="G183" s="82"/>
      <c r="H183" s="80"/>
      <c r="M183" s="75"/>
      <c r="N183" s="77"/>
      <c r="O183" s="77"/>
      <c r="P183" s="76"/>
      <c r="Q183" s="77"/>
      <c r="R183" s="76"/>
    </row>
    <row r="184" spans="1:18" s="78" customFormat="1" ht="94.5" customHeight="1">
      <c r="A184" s="79"/>
      <c r="C184" s="88" t="s">
        <v>221</v>
      </c>
      <c r="D184" s="90" t="s">
        <v>332</v>
      </c>
      <c r="E184" s="48">
        <v>4</v>
      </c>
      <c r="F184" s="101" t="str">
        <f t="shared" ref="F184" si="23">IF(E184=4,"Sangat baik",IF(E184=3,"Baik",IF(E184=2,"Perlu ditingkatkan",IF(E184=1,"Perbaikan",IF(E184=0,"Perbaikan mayor")))))</f>
        <v>Sangat baik</v>
      </c>
      <c r="G184" s="104"/>
      <c r="H184" s="97"/>
      <c r="I184" s="142"/>
      <c r="J184" s="142"/>
      <c r="K184" s="142"/>
      <c r="M184" s="75"/>
      <c r="N184" s="77"/>
      <c r="O184" s="77"/>
      <c r="P184" s="76"/>
      <c r="Q184" s="77"/>
      <c r="R184" s="76"/>
    </row>
    <row r="185" spans="1:18" s="78" customFormat="1">
      <c r="A185" s="79"/>
      <c r="C185" s="80"/>
      <c r="D185" s="82"/>
      <c r="E185" s="46"/>
      <c r="F185" s="82"/>
      <c r="G185" s="82"/>
      <c r="H185" s="80"/>
      <c r="M185" s="75"/>
      <c r="N185" s="77"/>
      <c r="O185" s="77"/>
      <c r="P185" s="76"/>
      <c r="Q185" s="77"/>
      <c r="R185" s="76"/>
    </row>
    <row r="186" spans="1:18" s="78" customFormat="1">
      <c r="A186" s="79"/>
      <c r="B186" s="79" t="s">
        <v>125</v>
      </c>
      <c r="C186" s="80"/>
      <c r="D186" s="82"/>
      <c r="E186" s="46"/>
      <c r="F186" s="82"/>
      <c r="G186" s="82"/>
      <c r="H186" s="80"/>
      <c r="M186" s="75"/>
      <c r="N186" s="77"/>
      <c r="O186" s="77"/>
      <c r="P186" s="76"/>
      <c r="Q186" s="77"/>
      <c r="R186" s="76"/>
    </row>
    <row r="187" spans="1:18" s="78" customFormat="1" ht="48" customHeight="1">
      <c r="A187" s="79"/>
      <c r="C187" s="88" t="s">
        <v>222</v>
      </c>
      <c r="D187" s="90" t="s">
        <v>333</v>
      </c>
      <c r="E187" s="48">
        <v>4</v>
      </c>
      <c r="F187" s="101" t="str">
        <f t="shared" ref="F187:F189" si="24">IF(E187=4,"Sangat baik",IF(E187=3,"Baik",IF(E187=2,"Perlu ditingkatkan",IF(E187=1,"Perbaikan",IF(E187=0,"Perbaikan mayor")))))</f>
        <v>Sangat baik</v>
      </c>
      <c r="G187" s="104"/>
      <c r="H187" s="97"/>
      <c r="I187" s="142"/>
      <c r="J187" s="142"/>
      <c r="K187" s="142"/>
      <c r="M187" s="75"/>
      <c r="N187" s="77"/>
      <c r="O187" s="77"/>
      <c r="P187" s="76"/>
      <c r="Q187" s="77"/>
      <c r="R187" s="76"/>
    </row>
    <row r="188" spans="1:18" s="78" customFormat="1" ht="21" customHeight="1">
      <c r="A188" s="79"/>
      <c r="B188" s="79" t="s">
        <v>126</v>
      </c>
      <c r="C188" s="98"/>
      <c r="D188" s="98"/>
      <c r="E188" s="11"/>
      <c r="F188" s="104"/>
      <c r="G188" s="104"/>
      <c r="H188" s="80"/>
      <c r="M188" s="75"/>
      <c r="N188" s="77"/>
      <c r="O188" s="77"/>
      <c r="P188" s="76"/>
      <c r="Q188" s="77"/>
      <c r="R188" s="76"/>
    </row>
    <row r="189" spans="1:18" s="83" customFormat="1" ht="48" customHeight="1">
      <c r="A189" s="81"/>
      <c r="C189" s="88" t="s">
        <v>223</v>
      </c>
      <c r="D189" s="90" t="s">
        <v>334</v>
      </c>
      <c r="E189" s="48">
        <v>4</v>
      </c>
      <c r="F189" s="101" t="str">
        <f t="shared" si="24"/>
        <v>Sangat baik</v>
      </c>
      <c r="G189" s="104"/>
      <c r="H189" s="88"/>
      <c r="I189" s="141"/>
      <c r="J189" s="141"/>
      <c r="K189" s="141"/>
      <c r="M189" s="85"/>
      <c r="N189" s="86"/>
      <c r="O189" s="86"/>
      <c r="P189" s="87"/>
      <c r="Q189" s="86"/>
      <c r="R189" s="87"/>
    </row>
    <row r="190" spans="1:18" s="78" customFormat="1" ht="24" customHeight="1">
      <c r="A190" s="79"/>
      <c r="B190" s="79" t="s">
        <v>127</v>
      </c>
      <c r="C190" s="98"/>
      <c r="D190" s="98"/>
      <c r="E190" s="11"/>
      <c r="F190" s="104"/>
      <c r="G190" s="104"/>
      <c r="H190" s="80"/>
      <c r="M190" s="75"/>
      <c r="N190" s="77"/>
      <c r="O190" s="77"/>
      <c r="P190" s="76"/>
      <c r="Q190" s="77"/>
      <c r="R190" s="76"/>
    </row>
    <row r="191" spans="1:18" s="78" customFormat="1" ht="20.25" customHeight="1">
      <c r="A191" s="79"/>
      <c r="B191" s="79" t="s">
        <v>128</v>
      </c>
      <c r="C191" s="98"/>
      <c r="D191" s="98"/>
      <c r="E191" s="11"/>
      <c r="F191" s="104"/>
      <c r="G191" s="104"/>
      <c r="H191" s="80"/>
      <c r="M191" s="75"/>
      <c r="N191" s="77"/>
      <c r="O191" s="77"/>
      <c r="P191" s="76"/>
      <c r="Q191" s="77"/>
      <c r="R191" s="76"/>
    </row>
    <row r="192" spans="1:18" s="83" customFormat="1" ht="65.25" customHeight="1">
      <c r="A192" s="81"/>
      <c r="C192" s="88" t="s">
        <v>224</v>
      </c>
      <c r="D192" s="90" t="s">
        <v>335</v>
      </c>
      <c r="E192" s="48">
        <v>3</v>
      </c>
      <c r="F192" s="101" t="str">
        <f t="shared" ref="F192" si="25">IF(E192=4,"Sangat baik",IF(E192=3,"Baik",IF(E192=2,"Perlu ditingkatkan",IF(E192=1,"Perbaikan",IF(E192=0,"Perbaikan mayor")))))</f>
        <v>Baik</v>
      </c>
      <c r="G192" s="104"/>
      <c r="H192" s="88"/>
      <c r="I192" s="141"/>
      <c r="J192" s="141"/>
      <c r="K192" s="141"/>
      <c r="M192" s="85"/>
      <c r="N192" s="86"/>
      <c r="O192" s="86"/>
      <c r="P192" s="87"/>
      <c r="Q192" s="86"/>
      <c r="R192" s="87"/>
    </row>
    <row r="193" spans="1:18" s="78" customFormat="1" ht="22.5" customHeight="1">
      <c r="A193" s="79"/>
      <c r="B193" s="79" t="s">
        <v>129</v>
      </c>
      <c r="C193" s="98"/>
      <c r="D193" s="98"/>
      <c r="E193" s="11"/>
      <c r="F193" s="104"/>
      <c r="G193" s="104"/>
      <c r="H193" s="80"/>
      <c r="M193" s="75"/>
      <c r="N193" s="77"/>
      <c r="O193" s="77"/>
      <c r="P193" s="76"/>
      <c r="Q193" s="77"/>
      <c r="R193" s="76"/>
    </row>
    <row r="194" spans="1:18" s="78" customFormat="1" ht="36" customHeight="1">
      <c r="A194" s="79"/>
      <c r="C194" s="88" t="s">
        <v>225</v>
      </c>
      <c r="D194" s="90" t="s">
        <v>336</v>
      </c>
      <c r="E194" s="48">
        <v>4</v>
      </c>
      <c r="F194" s="101" t="str">
        <f t="shared" ref="F194" si="26">IF(E194=4,"Sangat baik",IF(E194=3,"Baik",IF(E194=2,"Perlu ditingkatkan",IF(E194=1,"Perbaikan",IF(E194=0,"Perbaikan mayor")))))</f>
        <v>Sangat baik</v>
      </c>
      <c r="G194" s="104"/>
      <c r="H194" s="97"/>
      <c r="I194" s="142"/>
      <c r="J194" s="142"/>
      <c r="K194" s="142"/>
      <c r="M194" s="75"/>
      <c r="N194" s="77"/>
      <c r="O194" s="77"/>
      <c r="P194" s="76"/>
      <c r="Q194" s="77"/>
      <c r="R194" s="76"/>
    </row>
    <row r="195" spans="1:18" s="78" customFormat="1">
      <c r="A195" s="79"/>
      <c r="B195" s="95"/>
      <c r="C195" s="96" t="s">
        <v>1</v>
      </c>
      <c r="D195" s="173"/>
      <c r="E195" s="156">
        <f>AVERAGE(E184:E194)</f>
        <v>3.8</v>
      </c>
      <c r="F195" s="82"/>
      <c r="G195" s="155">
        <f>SUM(E184:E194)</f>
        <v>19</v>
      </c>
      <c r="H195" s="80"/>
      <c r="M195" s="75"/>
      <c r="N195" s="77"/>
      <c r="O195" s="77"/>
      <c r="P195" s="76"/>
      <c r="Q195" s="77"/>
      <c r="R195" s="76"/>
    </row>
    <row r="196" spans="1:18" s="78" customFormat="1">
      <c r="A196" s="79"/>
      <c r="C196" s="80"/>
      <c r="D196" s="82"/>
      <c r="E196" s="46"/>
      <c r="F196" s="82"/>
      <c r="G196" s="82"/>
      <c r="H196" s="80"/>
      <c r="M196" s="75"/>
      <c r="N196" s="77"/>
      <c r="O196" s="77"/>
      <c r="P196" s="76"/>
      <c r="Q196" s="77"/>
      <c r="R196" s="76"/>
    </row>
    <row r="197" spans="1:18" s="78" customFormat="1">
      <c r="A197" s="79" t="s">
        <v>130</v>
      </c>
      <c r="C197" s="80"/>
      <c r="D197" s="82"/>
      <c r="E197" s="46"/>
      <c r="F197" s="82"/>
      <c r="G197" s="82"/>
      <c r="H197" s="80"/>
      <c r="M197" s="75"/>
      <c r="N197" s="77"/>
      <c r="O197" s="77"/>
      <c r="P197" s="76"/>
      <c r="Q197" s="77"/>
      <c r="R197" s="76"/>
    </row>
    <row r="198" spans="1:18" s="78" customFormat="1">
      <c r="A198" s="79"/>
      <c r="B198" s="79" t="s">
        <v>131</v>
      </c>
      <c r="C198" s="80"/>
      <c r="D198" s="82"/>
      <c r="E198" s="46"/>
      <c r="F198" s="82"/>
      <c r="G198" s="82"/>
      <c r="H198" s="80"/>
      <c r="M198" s="75"/>
      <c r="N198" s="77"/>
      <c r="O198" s="77"/>
      <c r="P198" s="76"/>
      <c r="Q198" s="77"/>
      <c r="R198" s="76"/>
    </row>
    <row r="199" spans="1:18" s="83" customFormat="1" ht="63" customHeight="1">
      <c r="A199" s="81"/>
      <c r="B199" s="81"/>
      <c r="C199" s="93" t="s">
        <v>226</v>
      </c>
      <c r="D199" s="180" t="s">
        <v>337</v>
      </c>
      <c r="E199" s="48">
        <v>0</v>
      </c>
      <c r="F199" s="101" t="str">
        <f t="shared" ref="F199:F201" si="27">IF(E199=4,"Sangat baik",IF(E199=3,"Baik",IF(E199=2,"Perlu ditingkatkan",IF(E199=1,"Perbaikan",IF(E199=0,"Perbaikan mayor")))))</f>
        <v>Perbaikan mayor</v>
      </c>
      <c r="G199" s="82"/>
      <c r="H199" s="93" t="s">
        <v>374</v>
      </c>
      <c r="I199" s="141"/>
      <c r="J199" s="141"/>
      <c r="K199" s="141"/>
      <c r="M199" s="85"/>
      <c r="N199" s="86"/>
      <c r="O199" s="86"/>
      <c r="P199" s="87"/>
      <c r="Q199" s="86"/>
      <c r="R199" s="87"/>
    </row>
    <row r="200" spans="1:18" s="83" customFormat="1" ht="36" customHeight="1">
      <c r="A200" s="81"/>
      <c r="C200" s="88" t="s">
        <v>227</v>
      </c>
      <c r="D200" s="90" t="s">
        <v>338</v>
      </c>
      <c r="E200" s="48">
        <v>4</v>
      </c>
      <c r="F200" s="101" t="str">
        <f t="shared" si="27"/>
        <v>Sangat baik</v>
      </c>
      <c r="G200" s="104"/>
      <c r="H200" s="88"/>
      <c r="I200" s="141"/>
      <c r="J200" s="141"/>
      <c r="K200" s="141"/>
      <c r="M200" s="85"/>
      <c r="N200" s="86"/>
      <c r="O200" s="86"/>
      <c r="P200" s="87"/>
      <c r="Q200" s="86"/>
      <c r="R200" s="87"/>
    </row>
    <row r="201" spans="1:18" s="83" customFormat="1" ht="77.25" customHeight="1">
      <c r="A201" s="81"/>
      <c r="C201" s="93" t="s">
        <v>228</v>
      </c>
      <c r="D201" s="180" t="s">
        <v>339</v>
      </c>
      <c r="E201" s="48">
        <v>1</v>
      </c>
      <c r="F201" s="101" t="str">
        <f t="shared" si="27"/>
        <v>Perbaikan</v>
      </c>
      <c r="G201" s="104"/>
      <c r="H201" s="93" t="s">
        <v>375</v>
      </c>
      <c r="I201" s="141"/>
      <c r="J201" s="141"/>
      <c r="K201" s="141"/>
      <c r="M201" s="85"/>
      <c r="N201" s="86"/>
      <c r="O201" s="86"/>
      <c r="P201" s="87"/>
      <c r="Q201" s="86"/>
      <c r="R201" s="87"/>
    </row>
    <row r="202" spans="1:18" s="78" customFormat="1">
      <c r="A202" s="79"/>
      <c r="C202" s="80"/>
      <c r="D202" s="82"/>
      <c r="E202" s="46"/>
      <c r="F202" s="82"/>
      <c r="G202" s="82"/>
      <c r="H202" s="80"/>
      <c r="M202" s="75"/>
      <c r="N202" s="77"/>
      <c r="O202" s="77"/>
      <c r="P202" s="76"/>
      <c r="Q202" s="77"/>
      <c r="R202" s="76"/>
    </row>
    <row r="203" spans="1:18" s="78" customFormat="1">
      <c r="A203" s="79"/>
      <c r="B203" s="79" t="s">
        <v>132</v>
      </c>
      <c r="C203" s="80"/>
      <c r="D203" s="82"/>
      <c r="E203" s="46"/>
      <c r="F203" s="82"/>
      <c r="G203" s="82"/>
      <c r="H203" s="80"/>
      <c r="M203" s="75"/>
      <c r="N203" s="77"/>
      <c r="O203" s="77"/>
      <c r="P203" s="76"/>
      <c r="Q203" s="77"/>
      <c r="R203" s="76"/>
    </row>
    <row r="204" spans="1:18" s="78" customFormat="1" ht="36" customHeight="1">
      <c r="A204" s="79"/>
      <c r="C204" s="93" t="s">
        <v>229</v>
      </c>
      <c r="D204" s="180" t="s">
        <v>340</v>
      </c>
      <c r="E204" s="48">
        <v>2</v>
      </c>
      <c r="F204" s="101" t="str">
        <f t="shared" ref="F204:F206" si="28">IF(E204=4,"Sangat baik",IF(E204=3,"Baik",IF(E204=2,"Perlu ditingkatkan",IF(E204=1,"Perbaikan",IF(E204=0,"Perbaikan mayor")))))</f>
        <v>Perlu ditingkatkan</v>
      </c>
      <c r="G204" s="104"/>
      <c r="H204" s="97" t="s">
        <v>376</v>
      </c>
      <c r="I204" s="142"/>
      <c r="J204" s="142"/>
      <c r="K204" s="142"/>
      <c r="M204" s="75"/>
      <c r="N204" s="77"/>
      <c r="O204" s="77"/>
      <c r="P204" s="76"/>
      <c r="Q204" s="77"/>
      <c r="R204" s="76"/>
    </row>
    <row r="205" spans="1:18" s="78" customFormat="1" ht="36" customHeight="1">
      <c r="A205" s="79"/>
      <c r="C205" s="93" t="s">
        <v>347</v>
      </c>
      <c r="D205" s="90" t="s">
        <v>341</v>
      </c>
      <c r="E205" s="48">
        <v>2</v>
      </c>
      <c r="F205" s="101" t="str">
        <f t="shared" si="28"/>
        <v>Perlu ditingkatkan</v>
      </c>
      <c r="G205" s="104"/>
      <c r="H205" s="97" t="s">
        <v>376</v>
      </c>
      <c r="I205" s="142"/>
      <c r="J205" s="142"/>
      <c r="K205" s="142"/>
      <c r="M205" s="75"/>
      <c r="N205" s="77"/>
      <c r="O205" s="77"/>
      <c r="P205" s="76"/>
      <c r="Q205" s="77"/>
      <c r="R205" s="76"/>
    </row>
    <row r="206" spans="1:18" s="78" customFormat="1" ht="45">
      <c r="A206" s="79"/>
      <c r="C206" s="88" t="s">
        <v>230</v>
      </c>
      <c r="D206" s="90" t="s">
        <v>342</v>
      </c>
      <c r="E206" s="48">
        <v>4</v>
      </c>
      <c r="F206" s="101" t="str">
        <f t="shared" si="28"/>
        <v>Sangat baik</v>
      </c>
      <c r="G206" s="104"/>
      <c r="H206" s="97"/>
      <c r="I206" s="142"/>
      <c r="J206" s="142"/>
      <c r="K206" s="142"/>
      <c r="M206" s="75"/>
      <c r="N206" s="77"/>
      <c r="O206" s="77"/>
      <c r="P206" s="76"/>
      <c r="Q206" s="77"/>
      <c r="R206" s="76"/>
    </row>
    <row r="207" spans="1:18" s="78" customFormat="1">
      <c r="A207" s="94"/>
      <c r="B207" s="95"/>
      <c r="C207" s="96" t="s">
        <v>1</v>
      </c>
      <c r="D207" s="173"/>
      <c r="E207" s="156">
        <f>AVERAGE(E199:E206)</f>
        <v>2.1666666666666665</v>
      </c>
      <c r="F207" s="82"/>
      <c r="G207" s="155">
        <f>SUM(E199:E206)</f>
        <v>13</v>
      </c>
      <c r="H207" s="80"/>
      <c r="M207" s="75"/>
      <c r="N207" s="77"/>
      <c r="O207" s="77"/>
      <c r="P207" s="76"/>
      <c r="Q207" s="77"/>
      <c r="R207" s="76"/>
    </row>
    <row r="208" spans="1:18" s="78" customFormat="1">
      <c r="A208" s="79"/>
      <c r="C208" s="80"/>
      <c r="D208" s="82"/>
      <c r="E208" s="46"/>
      <c r="F208" s="82"/>
      <c r="G208" s="82"/>
      <c r="H208" s="80"/>
      <c r="M208" s="75"/>
      <c r="N208" s="77"/>
      <c r="O208" s="77"/>
      <c r="P208" s="76"/>
      <c r="Q208" s="77"/>
      <c r="R208" s="76"/>
    </row>
    <row r="209" spans="1:18" s="78" customFormat="1">
      <c r="A209" s="79" t="s">
        <v>133</v>
      </c>
      <c r="C209" s="80"/>
      <c r="D209" s="82"/>
      <c r="E209" s="46"/>
      <c r="F209" s="82"/>
      <c r="G209" s="82"/>
      <c r="H209" s="80"/>
      <c r="M209" s="75"/>
      <c r="N209" s="77"/>
      <c r="O209" s="77"/>
      <c r="P209" s="76"/>
      <c r="Q209" s="77"/>
      <c r="R209" s="76"/>
    </row>
    <row r="210" spans="1:18" s="78" customFormat="1">
      <c r="A210" s="79"/>
      <c r="B210" s="79" t="s">
        <v>134</v>
      </c>
      <c r="C210" s="80"/>
      <c r="D210" s="82"/>
      <c r="E210" s="46"/>
      <c r="F210" s="82"/>
      <c r="G210" s="82"/>
      <c r="H210" s="80"/>
      <c r="M210" s="75"/>
      <c r="N210" s="77"/>
      <c r="O210" s="77"/>
      <c r="P210" s="76"/>
      <c r="Q210" s="77"/>
      <c r="R210" s="76"/>
    </row>
    <row r="211" spans="1:18" s="78" customFormat="1" ht="61.5" customHeight="1">
      <c r="A211" s="79"/>
      <c r="C211" s="88" t="s">
        <v>231</v>
      </c>
      <c r="D211" s="90" t="s">
        <v>343</v>
      </c>
      <c r="E211" s="48">
        <v>4</v>
      </c>
      <c r="F211" s="130" t="str">
        <f>IF(E211=4,"Sangat baik",IF(E211=3,"Baik",IF(E211=2,"Perlu ditingkatkan",IF(E211=1,"Perbaikan",IF(E211=0,"Perbaikan mayor")))))</f>
        <v>Sangat baik</v>
      </c>
      <c r="G211" s="82"/>
      <c r="H211" s="97"/>
      <c r="I211" s="142"/>
      <c r="J211" s="142"/>
      <c r="K211" s="142"/>
      <c r="M211" s="75"/>
      <c r="N211" s="77"/>
      <c r="O211" s="77"/>
      <c r="P211" s="76"/>
      <c r="Q211" s="77"/>
      <c r="R211" s="76"/>
    </row>
    <row r="212" spans="1:18" s="78" customFormat="1">
      <c r="A212" s="79"/>
      <c r="C212" s="80"/>
      <c r="D212" s="82"/>
      <c r="E212" s="46"/>
      <c r="F212" s="82"/>
      <c r="G212" s="82"/>
      <c r="H212" s="80"/>
      <c r="M212" s="75"/>
      <c r="N212" s="77"/>
      <c r="O212" s="77"/>
      <c r="P212" s="76"/>
      <c r="Q212" s="77"/>
      <c r="R212" s="76"/>
    </row>
    <row r="213" spans="1:18" s="78" customFormat="1">
      <c r="A213" s="79"/>
      <c r="B213" s="79" t="s">
        <v>135</v>
      </c>
      <c r="C213" s="80"/>
      <c r="D213" s="82"/>
      <c r="E213" s="46"/>
      <c r="F213" s="82"/>
      <c r="G213" s="82"/>
      <c r="H213" s="80"/>
      <c r="M213" s="75"/>
      <c r="N213" s="77"/>
      <c r="O213" s="77"/>
      <c r="P213" s="76"/>
      <c r="Q213" s="77"/>
      <c r="R213" s="76"/>
    </row>
    <row r="214" spans="1:18" s="78" customFormat="1" ht="48" customHeight="1">
      <c r="A214" s="79"/>
      <c r="C214" s="88" t="s">
        <v>232</v>
      </c>
      <c r="D214" s="90" t="s">
        <v>344</v>
      </c>
      <c r="E214" s="48">
        <v>4</v>
      </c>
      <c r="F214" s="101" t="str">
        <f>IF(E214=4,"Sangat baik",IF(E214=3,"Baik",IF(E214=2,"Perlu ditingkatkan",IF(E214=1,"Perbaikan",IF(E214=0,"Perbaikan mayor")))))</f>
        <v>Sangat baik</v>
      </c>
      <c r="G214" s="104"/>
      <c r="H214" s="97"/>
      <c r="I214" s="142"/>
      <c r="J214" s="142"/>
      <c r="K214" s="142"/>
      <c r="M214" s="75"/>
      <c r="N214" s="77"/>
      <c r="O214" s="77"/>
      <c r="P214" s="76"/>
      <c r="Q214" s="77"/>
      <c r="R214" s="76"/>
    </row>
    <row r="215" spans="1:18" s="132" customFormat="1">
      <c r="A215" s="131"/>
      <c r="B215" s="95"/>
      <c r="C215" s="96" t="s">
        <v>1</v>
      </c>
      <c r="D215" s="173"/>
      <c r="E215" s="103">
        <f>AVERAGE(E211:E214)</f>
        <v>4</v>
      </c>
      <c r="F215" s="135"/>
      <c r="G215" s="155">
        <f>SUM(E211:E214)</f>
        <v>8</v>
      </c>
      <c r="H215" s="133"/>
      <c r="M215" s="136"/>
      <c r="N215" s="137"/>
      <c r="O215" s="137"/>
      <c r="P215" s="138"/>
      <c r="Q215" s="137"/>
      <c r="R215" s="138"/>
    </row>
    <row r="216" spans="1:18" s="78" customFormat="1">
      <c r="A216" s="79"/>
      <c r="C216" s="80"/>
      <c r="D216" s="82"/>
      <c r="E216" s="46"/>
      <c r="F216" s="82"/>
      <c r="G216" s="82"/>
      <c r="H216" s="80"/>
      <c r="M216" s="75"/>
      <c r="N216" s="77"/>
      <c r="O216" s="77"/>
      <c r="P216" s="76"/>
      <c r="Q216" s="77"/>
      <c r="R216" s="76"/>
    </row>
    <row r="217" spans="1:18" s="78" customFormat="1">
      <c r="A217" s="79" t="s">
        <v>136</v>
      </c>
      <c r="C217" s="80"/>
      <c r="D217" s="82"/>
      <c r="E217" s="46"/>
      <c r="F217" s="82"/>
      <c r="G217" s="82"/>
      <c r="H217" s="80"/>
      <c r="M217" s="75"/>
      <c r="N217" s="77"/>
      <c r="O217" s="77"/>
      <c r="P217" s="76"/>
      <c r="Q217" s="77"/>
      <c r="R217" s="76"/>
    </row>
    <row r="218" spans="1:18" s="78" customFormat="1">
      <c r="A218" s="79"/>
      <c r="B218" s="79" t="s">
        <v>137</v>
      </c>
      <c r="C218" s="80"/>
      <c r="D218" s="82"/>
      <c r="E218" s="46"/>
      <c r="F218" s="82"/>
      <c r="G218" s="82"/>
      <c r="H218" s="80"/>
      <c r="M218" s="75"/>
      <c r="N218" s="77"/>
      <c r="O218" s="77"/>
      <c r="P218" s="76"/>
      <c r="Q218" s="77"/>
      <c r="R218" s="76"/>
    </row>
    <row r="219" spans="1:18" s="78" customFormat="1">
      <c r="A219" s="79"/>
      <c r="B219" s="79"/>
      <c r="C219" s="80"/>
      <c r="D219" s="82"/>
      <c r="E219" s="46"/>
      <c r="F219" s="82"/>
      <c r="G219" s="82"/>
      <c r="H219" s="80"/>
      <c r="M219" s="75"/>
      <c r="N219" s="77"/>
      <c r="O219" s="77"/>
      <c r="P219" s="76"/>
      <c r="Q219" s="77"/>
      <c r="R219" s="76"/>
    </row>
    <row r="220" spans="1:18" s="78" customFormat="1" ht="18" customHeight="1">
      <c r="A220" s="79"/>
      <c r="B220" s="79" t="s">
        <v>138</v>
      </c>
      <c r="C220" s="80"/>
      <c r="D220" s="82"/>
      <c r="E220" s="46"/>
      <c r="F220" s="82"/>
      <c r="G220" s="82"/>
      <c r="H220" s="80"/>
      <c r="M220" s="75"/>
      <c r="N220" s="77"/>
      <c r="O220" s="77"/>
      <c r="P220" s="76"/>
      <c r="Q220" s="77"/>
      <c r="R220" s="76"/>
    </row>
    <row r="221" spans="1:18" s="78" customFormat="1" ht="48" customHeight="1">
      <c r="A221" s="79"/>
      <c r="C221" s="93" t="s">
        <v>233</v>
      </c>
      <c r="D221" s="90" t="s">
        <v>345</v>
      </c>
      <c r="E221" s="48">
        <v>4</v>
      </c>
      <c r="F221" s="101" t="str">
        <f t="shared" ref="F221" si="29">IF(E221=4,"Sangat baik",IF(E221=3,"Baik",IF(E221=2,"Perlu ditingkatkan",IF(E221=1,"Perbaikan",IF(E221=0,"Perbaikan mayor")))))</f>
        <v>Sangat baik</v>
      </c>
      <c r="G221" s="104"/>
      <c r="H221" s="97"/>
      <c r="I221" s="142"/>
      <c r="J221" s="142"/>
      <c r="K221" s="142"/>
      <c r="M221" s="75"/>
      <c r="N221" s="77"/>
      <c r="O221" s="77"/>
      <c r="P221" s="76"/>
      <c r="Q221" s="77"/>
      <c r="R221" s="76"/>
    </row>
    <row r="222" spans="1:18" s="40" customFormat="1" ht="48" customHeight="1">
      <c r="A222" s="42"/>
      <c r="C222" s="181" t="s">
        <v>234</v>
      </c>
      <c r="D222" s="182" t="s">
        <v>346</v>
      </c>
      <c r="E222" s="48">
        <v>1</v>
      </c>
      <c r="F222" s="101" t="str">
        <f>IF(E222=4,"Sangat baik",IF(E222=3,"Baik",IF(E222=2,"Perlu ditingkatkan",IF(E222=1,"Perbaikan",IF(E222=0,"Perbaikan mayor")))))</f>
        <v>Perbaikan</v>
      </c>
      <c r="G222" s="99"/>
      <c r="H222" s="183" t="s">
        <v>377</v>
      </c>
      <c r="I222" s="148"/>
      <c r="J222" s="148"/>
      <c r="K222" s="148"/>
      <c r="M222" s="49"/>
      <c r="N222" s="50"/>
      <c r="O222" s="50"/>
      <c r="P222" s="51"/>
      <c r="Q222" s="50"/>
      <c r="R222" s="51"/>
    </row>
    <row r="223" spans="1:18" s="78" customFormat="1">
      <c r="A223" s="79"/>
      <c r="C223" s="96" t="s">
        <v>1</v>
      </c>
      <c r="D223" s="173"/>
      <c r="E223" s="103">
        <f>AVERAGE(E221:E222)</f>
        <v>2.5</v>
      </c>
      <c r="F223" s="82"/>
      <c r="G223" s="155">
        <f>SUM(E221:E222)</f>
        <v>5</v>
      </c>
      <c r="H223" s="80"/>
      <c r="M223" s="75"/>
      <c r="N223" s="77"/>
      <c r="O223" s="77"/>
      <c r="P223" s="76"/>
      <c r="Q223" s="77"/>
      <c r="R223" s="76"/>
    </row>
    <row r="224" spans="1:18" s="132" customFormat="1">
      <c r="A224" s="131"/>
      <c r="C224" s="133"/>
      <c r="D224" s="135"/>
      <c r="E224" s="134"/>
      <c r="F224" s="135"/>
      <c r="G224" s="135"/>
      <c r="H224" s="133"/>
      <c r="M224" s="136"/>
      <c r="N224" s="137"/>
      <c r="O224" s="137"/>
      <c r="P224" s="138"/>
      <c r="Q224" s="137"/>
      <c r="R224" s="138"/>
    </row>
    <row r="225" spans="1:18" s="132" customFormat="1">
      <c r="A225" s="131" t="s">
        <v>139</v>
      </c>
      <c r="C225" s="133"/>
      <c r="D225" s="135"/>
      <c r="E225" s="134"/>
      <c r="F225" s="135"/>
      <c r="G225" s="135"/>
      <c r="H225" s="133"/>
      <c r="M225" s="136"/>
      <c r="N225" s="137"/>
      <c r="O225" s="137"/>
      <c r="P225" s="138"/>
      <c r="Q225" s="137"/>
      <c r="R225" s="138"/>
    </row>
    <row r="226" spans="1:18" s="132" customFormat="1">
      <c r="A226" s="131"/>
      <c r="B226" s="131" t="s">
        <v>140</v>
      </c>
      <c r="C226" s="133"/>
      <c r="D226" s="135"/>
      <c r="E226" s="134"/>
      <c r="F226" s="135"/>
      <c r="G226" s="135"/>
      <c r="H226" s="133"/>
      <c r="M226" s="136"/>
      <c r="N226" s="137"/>
      <c r="O226" s="137"/>
      <c r="P226" s="138"/>
      <c r="Q226" s="137"/>
      <c r="R226" s="138"/>
    </row>
    <row r="227" spans="1:18" s="132" customFormat="1">
      <c r="A227" s="131"/>
      <c r="B227" s="131" t="s">
        <v>141</v>
      </c>
      <c r="C227" s="133"/>
      <c r="D227" s="135"/>
      <c r="E227" s="134"/>
      <c r="F227" s="135"/>
      <c r="G227" s="135"/>
      <c r="H227" s="133"/>
      <c r="M227" s="136"/>
      <c r="N227" s="137"/>
      <c r="O227" s="137"/>
      <c r="P227" s="138"/>
      <c r="Q227" s="137"/>
      <c r="R227" s="138"/>
    </row>
    <row r="228" spans="1:18" s="132" customFormat="1">
      <c r="A228" s="131"/>
      <c r="B228" s="131" t="s">
        <v>142</v>
      </c>
      <c r="C228" s="133"/>
      <c r="D228" s="135"/>
      <c r="E228" s="134"/>
      <c r="F228" s="135"/>
      <c r="G228" s="135"/>
      <c r="H228" s="133"/>
      <c r="M228" s="136"/>
      <c r="N228" s="137"/>
      <c r="O228" s="137"/>
      <c r="P228" s="138"/>
      <c r="Q228" s="137"/>
      <c r="R228" s="138"/>
    </row>
    <row r="229" spans="1:18" s="132" customFormat="1">
      <c r="A229" s="131"/>
      <c r="B229" s="131"/>
      <c r="C229" s="133"/>
      <c r="D229" s="135"/>
      <c r="E229" s="134"/>
      <c r="F229" s="135"/>
      <c r="G229" s="135"/>
      <c r="H229" s="133"/>
      <c r="M229" s="136"/>
      <c r="N229" s="137"/>
      <c r="O229" s="137"/>
      <c r="P229" s="138"/>
      <c r="Q229" s="137"/>
      <c r="R229" s="138"/>
    </row>
    <row r="230" spans="1:18" s="132" customFormat="1">
      <c r="A230" s="131" t="s">
        <v>143</v>
      </c>
      <c r="B230" s="131"/>
      <c r="C230" s="133"/>
      <c r="D230" s="135"/>
      <c r="E230" s="134"/>
      <c r="F230" s="135"/>
      <c r="G230" s="135"/>
      <c r="H230" s="133"/>
      <c r="M230" s="136"/>
      <c r="N230" s="137"/>
      <c r="O230" s="137"/>
      <c r="P230" s="138"/>
      <c r="Q230" s="137"/>
      <c r="R230" s="138"/>
    </row>
    <row r="231" spans="1:18" s="132" customFormat="1">
      <c r="A231" s="131"/>
      <c r="B231" s="131" t="s">
        <v>144</v>
      </c>
      <c r="C231" s="133"/>
      <c r="D231" s="135"/>
      <c r="E231" s="134"/>
      <c r="F231" s="135"/>
      <c r="G231" s="135"/>
      <c r="H231" s="133"/>
      <c r="M231" s="136"/>
      <c r="N231" s="137"/>
      <c r="O231" s="137"/>
      <c r="P231" s="138"/>
      <c r="Q231" s="137"/>
      <c r="R231" s="138"/>
    </row>
    <row r="232" spans="1:18" s="132" customFormat="1">
      <c r="A232" s="131"/>
      <c r="B232" s="131" t="s">
        <v>145</v>
      </c>
      <c r="C232" s="133"/>
      <c r="D232" s="135"/>
      <c r="E232" s="134"/>
      <c r="F232" s="135"/>
      <c r="G232" s="135"/>
      <c r="H232" s="133"/>
      <c r="M232" s="136"/>
      <c r="N232" s="137"/>
      <c r="O232" s="137"/>
      <c r="P232" s="138"/>
      <c r="Q232" s="137"/>
      <c r="R232" s="138"/>
    </row>
    <row r="233" spans="1:18" s="40" customFormat="1">
      <c r="A233" s="42" t="s">
        <v>74</v>
      </c>
      <c r="B233" s="42" t="s">
        <v>146</v>
      </c>
      <c r="C233" s="41"/>
      <c r="D233" s="171"/>
      <c r="E233" s="46"/>
      <c r="F233" s="99"/>
      <c r="G233" s="99"/>
      <c r="H233" s="41"/>
      <c r="M233" s="49"/>
      <c r="N233" s="50"/>
      <c r="O233" s="50"/>
      <c r="P233" s="51"/>
      <c r="Q233" s="50"/>
      <c r="R233" s="51"/>
    </row>
    <row r="234" spans="1:18" s="40" customFormat="1" ht="36" customHeight="1">
      <c r="A234" s="42"/>
      <c r="B234" s="42"/>
      <c r="C234" s="140" t="s">
        <v>235</v>
      </c>
      <c r="D234" s="176"/>
      <c r="E234" s="48">
        <v>3</v>
      </c>
      <c r="F234" s="101" t="str">
        <f>IF(E234=4,"Sangat baik",IF(E234=3,"Baik",IF(E234=2,"Perlu ditingkatkan",IF(E234=1,"Perbaikan",IF(E234=0,"Perbaikan mayor")))))</f>
        <v>Baik</v>
      </c>
      <c r="G234" s="130"/>
      <c r="H234" s="183"/>
      <c r="I234" s="148"/>
      <c r="J234" s="148"/>
      <c r="K234" s="148"/>
      <c r="M234" s="49"/>
      <c r="N234" s="50"/>
      <c r="O234" s="50"/>
      <c r="P234" s="51"/>
      <c r="Q234" s="50"/>
      <c r="R234" s="51"/>
    </row>
    <row r="235" spans="1:18" s="40" customFormat="1">
      <c r="A235" s="42"/>
      <c r="B235" s="42"/>
      <c r="C235" s="161" t="s">
        <v>1</v>
      </c>
      <c r="D235" s="177"/>
      <c r="E235" s="103">
        <f>+AVERAGE(E234)</f>
        <v>3</v>
      </c>
      <c r="F235" s="99"/>
      <c r="G235" s="158">
        <f>+E234</f>
        <v>3</v>
      </c>
      <c r="H235" s="41"/>
      <c r="M235" s="49"/>
      <c r="N235" s="50"/>
      <c r="O235" s="50"/>
      <c r="P235" s="51"/>
      <c r="Q235" s="50"/>
      <c r="R235" s="51"/>
    </row>
    <row r="236" spans="1:18" s="40" customFormat="1">
      <c r="A236" s="42"/>
      <c r="B236" s="42"/>
      <c r="C236" s="41"/>
      <c r="D236" s="171"/>
      <c r="E236" s="46"/>
      <c r="F236" s="99"/>
      <c r="G236" s="99"/>
      <c r="H236" s="41"/>
      <c r="M236" s="49"/>
      <c r="N236" s="50"/>
      <c r="O236" s="50"/>
      <c r="P236" s="51"/>
      <c r="Q236" s="50"/>
      <c r="R236" s="51"/>
    </row>
    <row r="237" spans="1:18" s="40" customFormat="1" ht="26.25">
      <c r="A237" s="42"/>
      <c r="C237" s="119" t="s">
        <v>80</v>
      </c>
      <c r="D237" s="171"/>
      <c r="E237" s="153">
        <f>+G235+G223+G215+G207+G195+G180+G171+G164+G150+G125+G108+G91+G84+G67+G45+G27</f>
        <v>309</v>
      </c>
      <c r="F237" s="99"/>
      <c r="G237" s="99"/>
      <c r="H237" s="41"/>
      <c r="M237" s="49"/>
      <c r="N237" s="50"/>
      <c r="O237" s="50"/>
      <c r="P237" s="51"/>
      <c r="Q237" s="50"/>
      <c r="R237" s="51"/>
    </row>
    <row r="238" spans="1:18" s="40" customFormat="1">
      <c r="C238" s="41"/>
      <c r="D238" s="171"/>
      <c r="E238" s="46"/>
      <c r="F238" s="99"/>
      <c r="G238" s="99"/>
      <c r="H238" s="41"/>
      <c r="M238" s="49"/>
      <c r="N238" s="50"/>
      <c r="O238" s="50"/>
      <c r="P238" s="51"/>
      <c r="Q238" s="50"/>
      <c r="R238" s="51"/>
    </row>
    <row r="239" spans="1:18" s="40" customFormat="1">
      <c r="C239" s="41"/>
      <c r="D239" s="171"/>
      <c r="E239" s="46"/>
      <c r="F239" s="99"/>
      <c r="G239" s="99"/>
      <c r="H239" s="41"/>
      <c r="M239" s="49"/>
      <c r="N239" s="50"/>
      <c r="O239" s="50"/>
      <c r="P239" s="51"/>
      <c r="Q239" s="50"/>
      <c r="R239" s="51"/>
    </row>
    <row r="240" spans="1:18" s="40" customFormat="1">
      <c r="C240" s="41"/>
      <c r="D240" s="171"/>
      <c r="E240" s="46"/>
      <c r="F240" s="99"/>
      <c r="G240" s="99"/>
      <c r="H240" s="41"/>
      <c r="M240" s="49"/>
      <c r="N240" s="50"/>
      <c r="O240" s="50"/>
      <c r="P240" s="51"/>
      <c r="Q240" s="50"/>
      <c r="R240" s="51"/>
    </row>
    <row r="241" spans="3:18" s="40" customFormat="1">
      <c r="C241" s="41"/>
      <c r="D241" s="171"/>
      <c r="E241" s="46"/>
      <c r="F241" s="99"/>
      <c r="G241" s="99"/>
      <c r="H241" s="41"/>
      <c r="M241" s="49"/>
      <c r="N241" s="50"/>
      <c r="O241" s="50"/>
      <c r="P241" s="51"/>
      <c r="Q241" s="50"/>
      <c r="R241" s="51"/>
    </row>
    <row r="242" spans="3:18" s="40" customFormat="1">
      <c r="C242" s="41"/>
      <c r="D242" s="171"/>
      <c r="E242" s="46"/>
      <c r="F242" s="99"/>
      <c r="G242" s="99"/>
      <c r="H242" s="41"/>
      <c r="M242" s="49"/>
      <c r="N242" s="50"/>
      <c r="O242" s="50"/>
      <c r="P242" s="51"/>
      <c r="Q242" s="50"/>
      <c r="R242" s="51"/>
    </row>
    <row r="243" spans="3:18" s="40" customFormat="1">
      <c r="C243" s="41"/>
      <c r="D243" s="171"/>
      <c r="E243" s="46"/>
      <c r="F243" s="99"/>
      <c r="G243" s="99"/>
      <c r="H243" s="41"/>
      <c r="M243" s="49"/>
      <c r="N243" s="50"/>
      <c r="O243" s="50"/>
      <c r="P243" s="51"/>
      <c r="Q243" s="50"/>
      <c r="R243" s="51"/>
    </row>
    <row r="244" spans="3:18" s="40" customFormat="1">
      <c r="C244" s="41"/>
      <c r="D244" s="171"/>
      <c r="E244" s="46"/>
      <c r="F244" s="99"/>
      <c r="G244" s="99"/>
      <c r="H244" s="41"/>
      <c r="M244" s="49"/>
      <c r="N244" s="50"/>
      <c r="O244" s="50"/>
      <c r="P244" s="51"/>
      <c r="Q244" s="50"/>
      <c r="R244" s="51"/>
    </row>
    <row r="245" spans="3:18" s="40" customFormat="1">
      <c r="C245" s="41"/>
      <c r="D245" s="171"/>
      <c r="E245" s="46"/>
      <c r="F245" s="99"/>
      <c r="G245" s="99"/>
      <c r="H245" s="41"/>
      <c r="M245" s="49"/>
      <c r="N245" s="50"/>
      <c r="O245" s="50"/>
      <c r="P245" s="51"/>
      <c r="Q245" s="50"/>
      <c r="R245" s="51"/>
    </row>
    <row r="246" spans="3:18" s="40" customFormat="1">
      <c r="C246" s="41"/>
      <c r="D246" s="171"/>
      <c r="E246" s="46"/>
      <c r="F246" s="99"/>
      <c r="G246" s="99"/>
      <c r="H246" s="41"/>
      <c r="M246" s="49"/>
      <c r="N246" s="50"/>
      <c r="O246" s="50"/>
      <c r="P246" s="51"/>
      <c r="Q246" s="50"/>
      <c r="R246" s="51"/>
    </row>
    <row r="247" spans="3:18" s="40" customFormat="1">
      <c r="C247" s="41"/>
      <c r="D247" s="171"/>
      <c r="E247" s="46"/>
      <c r="F247" s="99"/>
      <c r="G247" s="99"/>
      <c r="H247" s="41"/>
      <c r="M247" s="49"/>
      <c r="N247" s="50"/>
      <c r="O247" s="50"/>
      <c r="P247" s="51"/>
      <c r="Q247" s="50"/>
      <c r="R247" s="51"/>
    </row>
    <row r="248" spans="3:18" s="40" customFormat="1">
      <c r="C248" s="41"/>
      <c r="D248" s="171"/>
      <c r="E248" s="46"/>
      <c r="F248" s="99"/>
      <c r="G248" s="99"/>
      <c r="H248" s="41"/>
      <c r="M248" s="49"/>
      <c r="N248" s="50"/>
      <c r="O248" s="50"/>
      <c r="P248" s="51"/>
      <c r="Q248" s="50"/>
      <c r="R248" s="51"/>
    </row>
    <row r="249" spans="3:18" s="40" customFormat="1">
      <c r="C249" s="41"/>
      <c r="D249" s="171"/>
      <c r="E249" s="46"/>
      <c r="F249" s="99"/>
      <c r="G249" s="99"/>
      <c r="H249" s="41"/>
      <c r="M249" s="49"/>
      <c r="N249" s="50"/>
      <c r="O249" s="50"/>
      <c r="P249" s="51"/>
      <c r="Q249" s="50"/>
      <c r="R249" s="51"/>
    </row>
    <row r="250" spans="3:18" s="40" customFormat="1">
      <c r="C250" s="41"/>
      <c r="D250" s="171"/>
      <c r="E250" s="46"/>
      <c r="F250" s="99"/>
      <c r="G250" s="99"/>
      <c r="H250" s="41"/>
      <c r="M250" s="49"/>
      <c r="N250" s="50"/>
      <c r="O250" s="50"/>
      <c r="P250" s="51"/>
      <c r="Q250" s="50"/>
      <c r="R250" s="51"/>
    </row>
    <row r="251" spans="3:18" s="40" customFormat="1">
      <c r="C251" s="41"/>
      <c r="D251" s="171"/>
      <c r="E251" s="46"/>
      <c r="F251" s="99"/>
      <c r="G251" s="99"/>
      <c r="H251" s="41"/>
      <c r="M251" s="49"/>
      <c r="N251" s="50"/>
      <c r="O251" s="50"/>
      <c r="P251" s="51"/>
      <c r="Q251" s="50"/>
      <c r="R251" s="51"/>
    </row>
    <row r="252" spans="3:18" s="40" customFormat="1">
      <c r="C252" s="41"/>
      <c r="D252" s="171"/>
      <c r="E252" s="46"/>
      <c r="F252" s="99"/>
      <c r="G252" s="99"/>
      <c r="H252" s="41"/>
      <c r="M252" s="49"/>
      <c r="N252" s="50"/>
      <c r="O252" s="50"/>
      <c r="P252" s="51"/>
      <c r="Q252" s="50"/>
      <c r="R252" s="51"/>
    </row>
    <row r="253" spans="3:18" s="40" customFormat="1">
      <c r="C253" s="41"/>
      <c r="D253" s="171"/>
      <c r="E253" s="46"/>
      <c r="F253" s="99"/>
      <c r="G253" s="99"/>
      <c r="H253" s="41"/>
      <c r="M253" s="49"/>
      <c r="N253" s="50"/>
      <c r="O253" s="50"/>
      <c r="P253" s="51"/>
      <c r="Q253" s="50"/>
      <c r="R253" s="51"/>
    </row>
    <row r="254" spans="3:18" s="40" customFormat="1">
      <c r="C254" s="41"/>
      <c r="D254" s="171"/>
      <c r="E254" s="46"/>
      <c r="F254" s="99"/>
      <c r="G254" s="99"/>
      <c r="H254" s="41"/>
      <c r="M254" s="49"/>
      <c r="N254" s="50"/>
      <c r="O254" s="50"/>
      <c r="P254" s="51"/>
      <c r="Q254" s="50"/>
      <c r="R254" s="51"/>
    </row>
    <row r="255" spans="3:18" s="40" customFormat="1">
      <c r="C255" s="41"/>
      <c r="D255" s="171"/>
      <c r="E255" s="46"/>
      <c r="F255" s="99"/>
      <c r="G255" s="99"/>
      <c r="H255" s="41"/>
      <c r="M255" s="49"/>
      <c r="N255" s="50"/>
      <c r="O255" s="50"/>
      <c r="P255" s="51"/>
      <c r="Q255" s="50"/>
      <c r="R255" s="51"/>
    </row>
    <row r="256" spans="3:18" s="40" customFormat="1">
      <c r="C256" s="41"/>
      <c r="D256" s="171"/>
      <c r="E256" s="46"/>
      <c r="F256" s="99"/>
      <c r="G256" s="99"/>
      <c r="H256" s="41"/>
      <c r="M256" s="49"/>
      <c r="N256" s="50"/>
      <c r="O256" s="50"/>
      <c r="P256" s="51"/>
      <c r="Q256" s="50"/>
      <c r="R256" s="51"/>
    </row>
    <row r="257" spans="3:18" s="40" customFormat="1">
      <c r="C257" s="41"/>
      <c r="D257" s="171"/>
      <c r="E257" s="46"/>
      <c r="F257" s="99"/>
      <c r="G257" s="99"/>
      <c r="H257" s="41"/>
      <c r="M257" s="49"/>
      <c r="N257" s="50"/>
      <c r="O257" s="50"/>
      <c r="P257" s="51"/>
      <c r="Q257" s="50"/>
      <c r="R257" s="51"/>
    </row>
    <row r="258" spans="3:18" s="40" customFormat="1">
      <c r="C258" s="41"/>
      <c r="D258" s="171"/>
      <c r="E258" s="46"/>
      <c r="F258" s="99"/>
      <c r="G258" s="99"/>
      <c r="H258" s="41"/>
      <c r="M258" s="49"/>
      <c r="N258" s="50"/>
      <c r="O258" s="50"/>
      <c r="P258" s="51"/>
      <c r="Q258" s="50"/>
      <c r="R258" s="51"/>
    </row>
    <row r="259" spans="3:18" s="40" customFormat="1">
      <c r="C259" s="41"/>
      <c r="D259" s="171"/>
      <c r="E259" s="46"/>
      <c r="F259" s="99"/>
      <c r="G259" s="99"/>
      <c r="H259" s="41"/>
      <c r="M259" s="49"/>
      <c r="N259" s="50"/>
      <c r="O259" s="50"/>
      <c r="P259" s="51"/>
      <c r="Q259" s="50"/>
      <c r="R259" s="51"/>
    </row>
    <row r="260" spans="3:18" s="40" customFormat="1">
      <c r="C260" s="41"/>
      <c r="D260" s="171"/>
      <c r="E260" s="46"/>
      <c r="F260" s="99"/>
      <c r="G260" s="99"/>
      <c r="H260" s="41"/>
      <c r="M260" s="49"/>
      <c r="N260" s="50"/>
      <c r="O260" s="50"/>
      <c r="P260" s="51"/>
      <c r="Q260" s="50"/>
      <c r="R260" s="51"/>
    </row>
    <row r="261" spans="3:18" s="40" customFormat="1">
      <c r="C261" s="41"/>
      <c r="D261" s="171"/>
      <c r="E261" s="46"/>
      <c r="F261" s="99"/>
      <c r="G261" s="99"/>
      <c r="H261" s="41"/>
      <c r="M261" s="49"/>
      <c r="N261" s="50"/>
      <c r="O261" s="50"/>
      <c r="P261" s="51"/>
      <c r="Q261" s="50"/>
      <c r="R261" s="51"/>
    </row>
    <row r="262" spans="3:18" s="40" customFormat="1">
      <c r="C262" s="41"/>
      <c r="D262" s="171"/>
      <c r="E262" s="46"/>
      <c r="F262" s="99"/>
      <c r="G262" s="99"/>
      <c r="H262" s="41"/>
      <c r="M262" s="49"/>
      <c r="N262" s="50"/>
      <c r="O262" s="50"/>
      <c r="P262" s="51"/>
      <c r="Q262" s="50"/>
      <c r="R262" s="51"/>
    </row>
    <row r="263" spans="3:18" s="40" customFormat="1">
      <c r="C263" s="41"/>
      <c r="D263" s="171"/>
      <c r="E263" s="46"/>
      <c r="F263" s="99"/>
      <c r="G263" s="99"/>
      <c r="H263" s="41"/>
      <c r="M263" s="49"/>
      <c r="N263" s="50"/>
      <c r="O263" s="50"/>
      <c r="P263" s="51"/>
      <c r="Q263" s="50"/>
      <c r="R263" s="51"/>
    </row>
    <row r="264" spans="3:18" s="40" customFormat="1">
      <c r="C264" s="41"/>
      <c r="D264" s="171"/>
      <c r="E264" s="46"/>
      <c r="F264" s="99"/>
      <c r="G264" s="99"/>
      <c r="H264" s="41"/>
      <c r="M264" s="49"/>
      <c r="N264" s="50"/>
      <c r="O264" s="50"/>
      <c r="P264" s="51"/>
      <c r="Q264" s="50"/>
      <c r="R264" s="51"/>
    </row>
    <row r="265" spans="3:18" s="40" customFormat="1">
      <c r="C265" s="41"/>
      <c r="D265" s="171"/>
      <c r="E265" s="46"/>
      <c r="F265" s="99"/>
      <c r="G265" s="99"/>
      <c r="H265" s="41"/>
      <c r="M265" s="49"/>
      <c r="N265" s="50"/>
      <c r="O265" s="50"/>
      <c r="P265" s="51"/>
      <c r="Q265" s="50"/>
      <c r="R265" s="51"/>
    </row>
    <row r="266" spans="3:18" s="40" customFormat="1">
      <c r="C266" s="41"/>
      <c r="D266" s="171"/>
      <c r="E266" s="46"/>
      <c r="F266" s="99"/>
      <c r="G266" s="99"/>
      <c r="H266" s="41"/>
      <c r="M266" s="49"/>
      <c r="N266" s="50"/>
      <c r="O266" s="50"/>
      <c r="P266" s="51"/>
      <c r="Q266" s="50"/>
      <c r="R266" s="51"/>
    </row>
    <row r="267" spans="3:18" s="40" customFormat="1">
      <c r="C267" s="41"/>
      <c r="D267" s="171"/>
      <c r="E267" s="46"/>
      <c r="F267" s="99"/>
      <c r="G267" s="99"/>
      <c r="H267" s="41"/>
      <c r="M267" s="49"/>
      <c r="N267" s="50"/>
      <c r="O267" s="50"/>
      <c r="P267" s="51"/>
      <c r="Q267" s="50"/>
      <c r="R267" s="51"/>
    </row>
    <row r="268" spans="3:18" s="40" customFormat="1">
      <c r="C268" s="41"/>
      <c r="D268" s="171"/>
      <c r="E268" s="46"/>
      <c r="F268" s="99"/>
      <c r="G268" s="99"/>
      <c r="H268" s="41"/>
      <c r="M268" s="49"/>
      <c r="N268" s="50"/>
      <c r="O268" s="50"/>
      <c r="P268" s="51"/>
      <c r="Q268" s="50"/>
      <c r="R268" s="51"/>
    </row>
  </sheetData>
  <mergeCells count="7">
    <mergeCell ref="D8:E8"/>
    <mergeCell ref="B15:C15"/>
    <mergeCell ref="B56:C56"/>
    <mergeCell ref="B60:C60"/>
    <mergeCell ref="D9:E9"/>
    <mergeCell ref="D10:E10"/>
    <mergeCell ref="D11:E11"/>
  </mergeCells>
  <conditionalFormatting sqref="E158:E163 E194 E184 E150 E200:E201 E136:E137 E144 E154:E155 E121:E125 E132:E133 E107 E112:E116 E17:E19 E22:E26 E38:E40 E44 E79:E80 E83 E88:E90 E95:E100 E103:E104 E204:E206 E214 E31:E34 E49:E55 E192 E147 E57:E59 E61:E66 E177 E187 E189 E71:E76 E221">
    <cfRule type="cellIs" dxfId="23" priority="177" stopIfTrue="1" operator="lessThan">
      <formula>1</formula>
    </cfRule>
    <cfRule type="cellIs" dxfId="22" priority="178" stopIfTrue="1" operator="greaterThan">
      <formula>7</formula>
    </cfRule>
  </conditionalFormatting>
  <conditionalFormatting sqref="E16:E19">
    <cfRule type="cellIs" dxfId="21" priority="21" stopIfTrue="1" operator="lessThan">
      <formula>1</formula>
    </cfRule>
    <cfRule type="cellIs" dxfId="20" priority="22" stopIfTrue="1" operator="greaterThan">
      <formula>7</formula>
    </cfRule>
  </conditionalFormatting>
  <conditionalFormatting sqref="E37:E40">
    <cfRule type="cellIs" dxfId="19" priority="19" stopIfTrue="1" operator="lessThan">
      <formula>1</formula>
    </cfRule>
    <cfRule type="cellIs" dxfId="18" priority="20" stopIfTrue="1" operator="greaterThan">
      <formula>7</formula>
    </cfRule>
  </conditionalFormatting>
  <conditionalFormatting sqref="E43:E44">
    <cfRule type="cellIs" dxfId="17" priority="17" stopIfTrue="1" operator="lessThan">
      <formula>1</formula>
    </cfRule>
    <cfRule type="cellIs" dxfId="16" priority="18" stopIfTrue="1" operator="greaterThan">
      <formula>7</formula>
    </cfRule>
  </conditionalFormatting>
  <conditionalFormatting sqref="E43:E44">
    <cfRule type="cellIs" dxfId="15" priority="15" stopIfTrue="1" operator="lessThan">
      <formula>1</formula>
    </cfRule>
    <cfRule type="cellIs" dxfId="14" priority="16" stopIfTrue="1" operator="greaterThan">
      <formula>7</formula>
    </cfRule>
  </conditionalFormatting>
  <conditionalFormatting sqref="E168">
    <cfRule type="cellIs" dxfId="13" priority="13" stopIfTrue="1" operator="lessThan">
      <formula>1</formula>
    </cfRule>
    <cfRule type="cellIs" dxfId="12" priority="14" stopIfTrue="1" operator="greaterThan">
      <formula>7</formula>
    </cfRule>
  </conditionalFormatting>
  <conditionalFormatting sqref="E175">
    <cfRule type="cellIs" dxfId="11" priority="11" stopIfTrue="1" operator="lessThan">
      <formula>1</formula>
    </cfRule>
    <cfRule type="cellIs" dxfId="10" priority="12" stopIfTrue="1" operator="greaterThan">
      <formula>7</formula>
    </cfRule>
  </conditionalFormatting>
  <conditionalFormatting sqref="E176">
    <cfRule type="cellIs" dxfId="9" priority="9" stopIfTrue="1" operator="lessThan">
      <formula>1</formula>
    </cfRule>
    <cfRule type="cellIs" dxfId="8" priority="10" stopIfTrue="1" operator="greaterThan">
      <formula>7</formula>
    </cfRule>
  </conditionalFormatting>
  <conditionalFormatting sqref="E199">
    <cfRule type="cellIs" dxfId="7" priority="7" stopIfTrue="1" operator="lessThan">
      <formula>1</formula>
    </cfRule>
    <cfRule type="cellIs" dxfId="6" priority="8" stopIfTrue="1" operator="greaterThan">
      <formula>7</formula>
    </cfRule>
  </conditionalFormatting>
  <conditionalFormatting sqref="E211">
    <cfRule type="cellIs" dxfId="5" priority="5" stopIfTrue="1" operator="lessThan">
      <formula>1</formula>
    </cfRule>
    <cfRule type="cellIs" dxfId="4" priority="6" stopIfTrue="1" operator="greaterThan">
      <formula>7</formula>
    </cfRule>
  </conditionalFormatting>
  <conditionalFormatting sqref="E222">
    <cfRule type="cellIs" dxfId="3" priority="3" stopIfTrue="1" operator="lessThan">
      <formula>1</formula>
    </cfRule>
    <cfRule type="cellIs" dxfId="2" priority="4" stopIfTrue="1" operator="greaterThan">
      <formula>7</formula>
    </cfRule>
  </conditionalFormatting>
  <conditionalFormatting sqref="E234">
    <cfRule type="cellIs" dxfId="1" priority="1" stopIfTrue="1" operator="lessThan">
      <formula>1</formula>
    </cfRule>
    <cfRule type="cellIs" dxfId="0" priority="2" stopIfTrue="1" operator="greaterThan">
      <formula>7</formula>
    </cfRule>
  </conditionalFormatting>
  <pageMargins left="0.39370078740157483" right="0.2" top="0.35433070866141736" bottom="0.31496062992125984" header="0.11811023622047245" footer="0.11811023622047245"/>
  <pageSetup paperSize="9" scale="62" orientation="landscape" horizontalDpi="4294967294" r:id="rId1"/>
  <headerFooter scaleWithDoc="0"/>
  <colBreaks count="1" manualBreakCount="1">
    <brk id="11" max="236"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6"/>
  <sheetViews>
    <sheetView zoomScale="80" zoomScaleNormal="80" zoomScaleSheetLayoutView="90" workbookViewId="0"/>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2:9" ht="18.75">
      <c r="B1" s="110" t="s">
        <v>47</v>
      </c>
      <c r="C1" s="112" t="str">
        <f>+'PROFIL DIRI'!D6</f>
        <v>S1- Ilmu Politik</v>
      </c>
      <c r="D1" s="113"/>
      <c r="E1">
        <f>+'Nilai &amp; Analisis per Indikator'!D10:E10</f>
        <v>0</v>
      </c>
    </row>
    <row r="2" spans="2:9" ht="18.75">
      <c r="B2" s="110" t="s">
        <v>15</v>
      </c>
      <c r="C2" s="107"/>
      <c r="D2" s="113"/>
    </row>
    <row r="3" spans="2:9">
      <c r="B3" s="57"/>
      <c r="C3" s="111"/>
      <c r="D3" s="57"/>
    </row>
    <row r="4" spans="2:9" ht="47.25">
      <c r="B4" s="108" t="s">
        <v>0</v>
      </c>
      <c r="C4" s="109" t="s">
        <v>78</v>
      </c>
      <c r="D4" s="108" t="s">
        <v>5</v>
      </c>
      <c r="E4" s="28" t="s">
        <v>22</v>
      </c>
      <c r="F4" s="29" t="s">
        <v>32</v>
      </c>
      <c r="G4" s="28" t="s">
        <v>23</v>
      </c>
      <c r="H4" s="28" t="s">
        <v>24</v>
      </c>
      <c r="I4" s="28" t="s">
        <v>25</v>
      </c>
    </row>
    <row r="5" spans="2:9" ht="48" customHeight="1">
      <c r="B5" s="36" t="str">
        <f>+'Nilai &amp; Analisis per Indikator'!A14</f>
        <v>Standar 1: Identitas</v>
      </c>
      <c r="C5" s="37">
        <f>+'Nilai &amp; Analisis per Indikator'!E27</f>
        <v>3.8888888888888888</v>
      </c>
      <c r="D5" s="101" t="str">
        <f>IF(C5&gt;=3.75,"Sangat baik",IF(C5&gt;=3,"Baik",IF(C5&gt;=2,"Perlu ditingkatkan",IF(C5&gt;=1,"Perbaikan",IF(C5&gt;=0,"Perbaikan mayor")))))</f>
        <v>Sangat baik</v>
      </c>
      <c r="E5" s="162"/>
      <c r="F5" s="163"/>
      <c r="G5" s="162"/>
      <c r="H5" s="162"/>
      <c r="I5" s="162"/>
    </row>
    <row r="6" spans="2:9" ht="48" customHeight="1">
      <c r="B6" s="36" t="str">
        <f>+'Nilai &amp; Analisis per Indikator'!A29</f>
        <v>Standar 2: Standar Kurikulum</v>
      </c>
      <c r="C6" s="37">
        <f>+'Nilai &amp; Analisis per Indikator'!E45</f>
        <v>3.6</v>
      </c>
      <c r="D6" s="101" t="str">
        <f t="shared" ref="D6:D22" si="0">IF(C6&gt;=3.75,"Sangat baik",IF(C6&gt;=3,"Baik",IF(C6&gt;=2,"Perlu ditingkatkan",IF(C6&gt;=1,"Perbaikan",IF(C6&gt;=0,"Perbaikan mayor")))))</f>
        <v>Baik</v>
      </c>
      <c r="E6" s="162"/>
      <c r="F6" s="163"/>
      <c r="G6" s="162"/>
      <c r="H6" s="162"/>
      <c r="I6" s="162"/>
    </row>
    <row r="7" spans="2:9" ht="48" customHeight="1">
      <c r="B7" s="36" t="str">
        <f>+'Nilai &amp; Analisis per Indikator'!A47</f>
        <v>Standar 3: Standar Proses</v>
      </c>
      <c r="C7" s="37">
        <f>+'Nilai &amp; Analisis per Indikator'!E67</f>
        <v>2.5</v>
      </c>
      <c r="D7" s="101" t="str">
        <f t="shared" si="0"/>
        <v>Perlu ditingkatkan</v>
      </c>
      <c r="E7" s="162"/>
      <c r="F7" s="163"/>
      <c r="G7" s="162"/>
      <c r="H7" s="162"/>
      <c r="I7" s="162"/>
    </row>
    <row r="8" spans="2:9" ht="48" customHeight="1">
      <c r="B8" s="36" t="str">
        <f>+'Nilai &amp; Analisis per Indikator'!A69</f>
        <v>Standar 4: Evaluasi</v>
      </c>
      <c r="C8" s="37">
        <f>+'Nilai &amp; Analisis per Indikator'!E84</f>
        <v>3.4444444444444446</v>
      </c>
      <c r="D8" s="101" t="str">
        <f t="shared" si="0"/>
        <v>Baik</v>
      </c>
      <c r="E8" s="162"/>
      <c r="F8" s="163"/>
      <c r="G8" s="162"/>
      <c r="H8" s="162"/>
      <c r="I8" s="162"/>
    </row>
    <row r="9" spans="2:9" ht="48" customHeight="1">
      <c r="B9" s="36" t="str">
        <f>+'Nilai &amp; Analisis per Indikator'!A86</f>
        <v>Standar 5: Suasana Akademik</v>
      </c>
      <c r="C9" s="37">
        <f>+'Nilai &amp; Analisis per Indikator'!E91</f>
        <v>4</v>
      </c>
      <c r="D9" s="101" t="str">
        <f t="shared" si="0"/>
        <v>Sangat baik</v>
      </c>
      <c r="E9" s="162"/>
      <c r="F9" s="163"/>
      <c r="G9" s="162"/>
      <c r="H9" s="162"/>
      <c r="I9" s="162"/>
    </row>
    <row r="10" spans="2:9" ht="48" customHeight="1">
      <c r="B10" s="36" t="str">
        <f>+'Nilai &amp; Analisis per Indikator'!A93</f>
        <v>Standar 6: Kemahasiswaan</v>
      </c>
      <c r="C10" s="37">
        <f>+'Nilai &amp; Analisis per Indikator'!E108</f>
        <v>2.6666666666666665</v>
      </c>
      <c r="D10" s="101" t="str">
        <f t="shared" si="0"/>
        <v>Perlu ditingkatkan</v>
      </c>
      <c r="E10" s="162"/>
      <c r="F10" s="163"/>
      <c r="G10" s="162"/>
      <c r="H10" s="162"/>
      <c r="I10" s="162"/>
    </row>
    <row r="11" spans="2:9" ht="48" customHeight="1">
      <c r="B11" s="36" t="str">
        <f>+'Nilai &amp; Analisis per Indikator'!A110</f>
        <v xml:space="preserve">Standar 7: Lulusan </v>
      </c>
      <c r="C11" s="37">
        <f>+'Nilai &amp; Analisis per Indikator'!E125</f>
        <v>2.7777777777777777</v>
      </c>
      <c r="D11" s="101" t="str">
        <f t="shared" si="0"/>
        <v>Perlu ditingkatkan</v>
      </c>
      <c r="E11" s="162"/>
      <c r="F11" s="163"/>
      <c r="G11" s="162"/>
      <c r="H11" s="162"/>
      <c r="I11" s="162"/>
    </row>
    <row r="12" spans="2:9" ht="48" customHeight="1">
      <c r="B12" s="36" t="str">
        <f>+'Nilai &amp; Analisis per Indikator'!A127</f>
        <v>Standar 8: Sumber Daya Manusia</v>
      </c>
      <c r="C12" s="37">
        <f>+'Nilai &amp; Analisis per Indikator'!E150</f>
        <v>3</v>
      </c>
      <c r="D12" s="101" t="str">
        <f t="shared" si="0"/>
        <v>Baik</v>
      </c>
      <c r="E12" s="162"/>
      <c r="F12" s="162"/>
      <c r="G12" s="162"/>
      <c r="H12" s="162"/>
      <c r="I12" s="162"/>
    </row>
    <row r="13" spans="2:9" ht="48" customHeight="1">
      <c r="B13" s="36" t="str">
        <f>+'Nilai &amp; Analisis per Indikator'!A152</f>
        <v xml:space="preserve">Standar 9: Sarana dan Prasarana </v>
      </c>
      <c r="C13" s="37">
        <f>+'Nilai &amp; Analisis per Indikator'!E164</f>
        <v>3.125</v>
      </c>
      <c r="D13" s="101" t="str">
        <f t="shared" si="0"/>
        <v>Baik</v>
      </c>
      <c r="E13" s="162"/>
      <c r="F13" s="162"/>
      <c r="G13" s="162"/>
      <c r="H13" s="162"/>
      <c r="I13" s="162"/>
    </row>
    <row r="14" spans="2:9" ht="48" customHeight="1">
      <c r="B14" s="159" t="s">
        <v>117</v>
      </c>
      <c r="C14" s="37">
        <f>+'Nilai &amp; Analisis per Indikator'!E171</f>
        <v>3</v>
      </c>
      <c r="D14" s="101" t="str">
        <f t="shared" si="0"/>
        <v>Baik</v>
      </c>
      <c r="E14" s="162"/>
      <c r="F14" s="162"/>
      <c r="G14" s="162"/>
      <c r="H14" s="162"/>
      <c r="I14" s="162"/>
    </row>
    <row r="15" spans="2:9" ht="48" customHeight="1">
      <c r="B15" s="36" t="str">
        <f>+'Nilai &amp; Analisis per Indikator'!A173</f>
        <v xml:space="preserve">Standar 11: Pembiayaan </v>
      </c>
      <c r="C15" s="37">
        <f>+'Nilai &amp; Analisis per Indikator'!E180</f>
        <v>4</v>
      </c>
      <c r="D15" s="101" t="str">
        <f t="shared" si="0"/>
        <v>Sangat baik</v>
      </c>
      <c r="E15" s="162"/>
      <c r="F15" s="162"/>
      <c r="G15" s="162"/>
      <c r="H15" s="162"/>
      <c r="I15" s="162"/>
    </row>
    <row r="16" spans="2:9" ht="48" customHeight="1">
      <c r="B16" s="36" t="str">
        <f>+'Nilai &amp; Analisis per Indikator'!A182</f>
        <v>Standar 12. Pengelolaan</v>
      </c>
      <c r="C16" s="37">
        <f>+'Nilai &amp; Analisis per Indikator'!E195</f>
        <v>3.8</v>
      </c>
      <c r="D16" s="101" t="str">
        <f t="shared" si="0"/>
        <v>Sangat baik</v>
      </c>
      <c r="E16" s="162"/>
      <c r="F16" s="162"/>
      <c r="G16" s="162"/>
      <c r="H16" s="162"/>
      <c r="I16" s="162"/>
    </row>
    <row r="17" spans="1:9" ht="48" customHeight="1">
      <c r="B17" s="36" t="str">
        <f>+'Nilai &amp; Analisis per Indikator'!A197</f>
        <v>Standar 13: Penelitian</v>
      </c>
      <c r="C17" s="37">
        <f>+'Nilai &amp; Analisis per Indikator'!E207</f>
        <v>2.1666666666666665</v>
      </c>
      <c r="D17" s="101" t="str">
        <f t="shared" si="0"/>
        <v>Perlu ditingkatkan</v>
      </c>
      <c r="E17" s="162"/>
      <c r="F17" s="162"/>
      <c r="G17" s="162"/>
      <c r="H17" s="162"/>
      <c r="I17" s="162"/>
    </row>
    <row r="18" spans="1:9" ht="48" customHeight="1">
      <c r="B18" s="36" t="str">
        <f>+'Nilai &amp; Analisis per Indikator'!A209</f>
        <v>Standar 14: Pengabdian Kepada Masyarakat</v>
      </c>
      <c r="C18" s="37">
        <f>+'Nilai &amp; Analisis per Indikator'!E215</f>
        <v>4</v>
      </c>
      <c r="D18" s="101" t="str">
        <f t="shared" si="0"/>
        <v>Sangat baik</v>
      </c>
      <c r="E18" s="162"/>
      <c r="F18" s="162"/>
      <c r="G18" s="162"/>
      <c r="H18" s="162"/>
      <c r="I18" s="162"/>
    </row>
    <row r="19" spans="1:9" ht="48" customHeight="1">
      <c r="B19" s="36" t="str">
        <f>+'Nilai &amp; Analisis per Indikator'!A217</f>
        <v xml:space="preserve">Standar 15: Kerjasama </v>
      </c>
      <c r="C19" s="37">
        <f>+'Nilai &amp; Analisis per Indikator'!E223</f>
        <v>2.5</v>
      </c>
      <c r="D19" s="101" t="str">
        <f t="shared" si="0"/>
        <v>Perlu ditingkatkan</v>
      </c>
      <c r="E19" s="162"/>
      <c r="F19" s="162"/>
      <c r="G19" s="162"/>
      <c r="H19" s="162"/>
      <c r="I19" s="162"/>
    </row>
    <row r="20" spans="1:9" ht="48" customHeight="1">
      <c r="B20" s="169" t="s">
        <v>139</v>
      </c>
      <c r="C20" s="168" t="s">
        <v>245</v>
      </c>
      <c r="D20" s="170" t="s">
        <v>244</v>
      </c>
      <c r="E20" s="162"/>
      <c r="F20" s="162"/>
      <c r="G20" s="162"/>
      <c r="H20" s="162"/>
      <c r="I20" s="162"/>
    </row>
    <row r="21" spans="1:9" ht="48" customHeight="1">
      <c r="B21" s="160" t="s">
        <v>243</v>
      </c>
      <c r="C21" s="37">
        <f>+'Nilai &amp; Analisis per Indikator'!E235</f>
        <v>3</v>
      </c>
      <c r="D21" s="101" t="str">
        <f t="shared" si="0"/>
        <v>Baik</v>
      </c>
      <c r="E21" s="162"/>
      <c r="F21" s="162"/>
      <c r="G21" s="162"/>
      <c r="H21" s="162"/>
      <c r="I21" s="162"/>
    </row>
    <row r="22" spans="1:9" ht="33.75" customHeight="1">
      <c r="B22" s="120" t="s">
        <v>1</v>
      </c>
      <c r="C22" s="166">
        <f>AVERAGE(C5:C21)</f>
        <v>3.2168402777777776</v>
      </c>
      <c r="D22" s="101" t="str">
        <f t="shared" si="0"/>
        <v>Baik</v>
      </c>
      <c r="E22" s="162"/>
      <c r="F22" s="162"/>
      <c r="G22" s="162"/>
      <c r="H22" s="162"/>
      <c r="I22" s="162"/>
    </row>
    <row r="23" spans="1:9" ht="33.75" customHeight="1">
      <c r="B23" s="120" t="s">
        <v>80</v>
      </c>
      <c r="C23" s="167">
        <f>+'Nilai &amp; Analisis per Indikator'!E237</f>
        <v>309</v>
      </c>
      <c r="D23" s="101"/>
      <c r="E23" s="124" t="s">
        <v>81</v>
      </c>
      <c r="F23" s="125"/>
      <c r="G23" s="26"/>
      <c r="H23" s="26"/>
      <c r="I23" s="26"/>
    </row>
    <row r="24" spans="1:9">
      <c r="B24" s="6"/>
      <c r="C24" s="7"/>
      <c r="D24" s="8"/>
    </row>
    <row r="25" spans="1:9" ht="18.75">
      <c r="A25" s="30" t="s">
        <v>31</v>
      </c>
      <c r="B25" s="31" t="s">
        <v>26</v>
      </c>
      <c r="C25" s="210" t="s">
        <v>27</v>
      </c>
      <c r="D25" s="210"/>
      <c r="E25" s="210"/>
      <c r="F25" s="210" t="s">
        <v>28</v>
      </c>
      <c r="G25" s="210"/>
    </row>
    <row r="26" spans="1:9" ht="120" customHeight="1">
      <c r="A26" s="39">
        <v>1</v>
      </c>
      <c r="B26" s="38" t="s">
        <v>29</v>
      </c>
      <c r="C26" s="211"/>
      <c r="D26" s="211"/>
      <c r="E26" s="211"/>
      <c r="F26" s="212"/>
      <c r="G26" s="212"/>
    </row>
  </sheetData>
  <mergeCells count="4">
    <mergeCell ref="F25:G25"/>
    <mergeCell ref="C25:E25"/>
    <mergeCell ref="C26:E26"/>
    <mergeCell ref="F26:G26"/>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9" t="s">
        <v>2</v>
      </c>
    </row>
    <row r="2" spans="1:1" ht="21">
      <c r="A2" s="10" t="s">
        <v>8</v>
      </c>
    </row>
    <row r="3" spans="1:1" ht="21">
      <c r="A3" s="10" t="s">
        <v>7</v>
      </c>
    </row>
    <row r="7" spans="1:1" ht="21">
      <c r="A7" s="10" t="s">
        <v>2</v>
      </c>
    </row>
    <row r="8" spans="1:1" ht="21">
      <c r="A8" s="10"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34"/>
  <sheetViews>
    <sheetView topLeftCell="A8" zoomScale="90" zoomScaleNormal="90" workbookViewId="0">
      <selection activeCell="B23" sqref="B23"/>
    </sheetView>
  </sheetViews>
  <sheetFormatPr defaultRowHeight="15"/>
  <cols>
    <col min="1" max="1" width="1.42578125" customWidth="1"/>
    <col min="2" max="2" width="44.140625" customWidth="1"/>
  </cols>
  <sheetData>
    <row r="1" spans="2:5">
      <c r="C1" s="1"/>
    </row>
    <row r="2" spans="2:5" s="9" customFormat="1" ht="21">
      <c r="B2" s="213" t="s">
        <v>380</v>
      </c>
      <c r="C2" s="213"/>
      <c r="D2" s="185" t="s">
        <v>18</v>
      </c>
      <c r="E2" s="186" t="s">
        <v>251</v>
      </c>
    </row>
    <row r="3" spans="2:5">
      <c r="C3" s="1"/>
    </row>
    <row r="4" spans="2:5">
      <c r="C4" s="1"/>
    </row>
    <row r="5" spans="2:5">
      <c r="C5" s="1"/>
    </row>
    <row r="6" spans="2:5" ht="31.5">
      <c r="B6" s="187" t="s">
        <v>0</v>
      </c>
      <c r="C6" s="188" t="s">
        <v>6</v>
      </c>
    </row>
    <row r="7" spans="2:5" ht="24.75" customHeight="1">
      <c r="B7" s="189" t="str">
        <f>+'REKAP &amp; Analisis per Standar'!B5</f>
        <v>Standar 1: Identitas</v>
      </c>
      <c r="C7" s="190">
        <f>+'REKAP &amp; Analisis per Standar'!C5</f>
        <v>3.8888888888888888</v>
      </c>
    </row>
    <row r="8" spans="2:5" ht="24.75" customHeight="1">
      <c r="B8" s="189" t="str">
        <f>+'REKAP &amp; Analisis per Standar'!B6</f>
        <v>Standar 2: Standar Kurikulum</v>
      </c>
      <c r="C8" s="190">
        <f>+'REKAP &amp; Analisis per Standar'!C6</f>
        <v>3.6</v>
      </c>
    </row>
    <row r="9" spans="2:5" ht="24.75" customHeight="1">
      <c r="B9" s="189" t="str">
        <f>+'REKAP &amp; Analisis per Standar'!B7</f>
        <v>Standar 3: Standar Proses</v>
      </c>
      <c r="C9" s="190">
        <f>+'REKAP &amp; Analisis per Standar'!C7</f>
        <v>2.5</v>
      </c>
    </row>
    <row r="10" spans="2:5" ht="24.75" customHeight="1">
      <c r="B10" s="189" t="str">
        <f>+'REKAP &amp; Analisis per Standar'!B8</f>
        <v>Standar 4: Evaluasi</v>
      </c>
      <c r="C10" s="190">
        <f>+'REKAP &amp; Analisis per Standar'!C8</f>
        <v>3.4444444444444446</v>
      </c>
    </row>
    <row r="11" spans="2:5" ht="24.75" customHeight="1">
      <c r="B11" s="189" t="str">
        <f>+'REKAP &amp; Analisis per Standar'!B9</f>
        <v>Standar 5: Suasana Akademik</v>
      </c>
      <c r="C11" s="190">
        <f>+'REKAP &amp; Analisis per Standar'!C9</f>
        <v>4</v>
      </c>
    </row>
    <row r="12" spans="2:5" ht="24.75" customHeight="1">
      <c r="B12" s="189" t="str">
        <f>+'REKAP &amp; Analisis per Standar'!B10</f>
        <v>Standar 6: Kemahasiswaan</v>
      </c>
      <c r="C12" s="190">
        <f>+'REKAP &amp; Analisis per Standar'!C10</f>
        <v>2.6666666666666665</v>
      </c>
    </row>
    <row r="13" spans="2:5" ht="24.75" customHeight="1">
      <c r="B13" s="189" t="str">
        <f>+'REKAP &amp; Analisis per Standar'!B11</f>
        <v xml:space="preserve">Standar 7: Lulusan </v>
      </c>
      <c r="C13" s="190">
        <f>+'REKAP &amp; Analisis per Standar'!C11</f>
        <v>2.7777777777777777</v>
      </c>
    </row>
    <row r="14" spans="2:5" ht="24.75" customHeight="1">
      <c r="B14" s="189" t="str">
        <f>+'REKAP &amp; Analisis per Standar'!B12</f>
        <v>Standar 8: Sumber Daya Manusia</v>
      </c>
      <c r="C14" s="190">
        <f>+'REKAP &amp; Analisis per Standar'!C12</f>
        <v>3</v>
      </c>
    </row>
    <row r="15" spans="2:5" ht="24.75" customHeight="1">
      <c r="B15" s="189" t="str">
        <f>+'REKAP &amp; Analisis per Standar'!B13</f>
        <v xml:space="preserve">Standar 9: Sarana dan Prasarana </v>
      </c>
      <c r="C15" s="190">
        <f>+'REKAP &amp; Analisis per Standar'!C13</f>
        <v>3.125</v>
      </c>
    </row>
    <row r="16" spans="2:5" ht="24.75" customHeight="1">
      <c r="B16" s="159" t="s">
        <v>117</v>
      </c>
      <c r="C16" s="190">
        <f>+'REKAP &amp; Analisis per Standar'!C14</f>
        <v>3</v>
      </c>
    </row>
    <row r="17" spans="2:3" ht="24.75" customHeight="1">
      <c r="B17" s="189" t="str">
        <f>+'REKAP &amp; Analisis per Standar'!B15</f>
        <v xml:space="preserve">Standar 11: Pembiayaan </v>
      </c>
      <c r="C17" s="190">
        <f>+'REKAP &amp; Analisis per Standar'!C15</f>
        <v>4</v>
      </c>
    </row>
    <row r="18" spans="2:3" s="114" customFormat="1" ht="24.75" customHeight="1">
      <c r="B18" s="191" t="str">
        <f>+'REKAP &amp; Analisis per Standar'!B16</f>
        <v>Standar 12. Pengelolaan</v>
      </c>
      <c r="C18" s="190">
        <f>+'REKAP &amp; Analisis per Standar'!C16</f>
        <v>3.8</v>
      </c>
    </row>
    <row r="19" spans="2:3" s="114" customFormat="1" ht="24.75" customHeight="1">
      <c r="B19" s="191" t="str">
        <f>+'REKAP &amp; Analisis per Standar'!B17</f>
        <v>Standar 13: Penelitian</v>
      </c>
      <c r="C19" s="190">
        <f>+'REKAP &amp; Analisis per Standar'!C17</f>
        <v>2.1666666666666665</v>
      </c>
    </row>
    <row r="20" spans="2:3" s="114" customFormat="1" ht="24.75" customHeight="1">
      <c r="B20" s="191" t="str">
        <f>+'REKAP &amp; Analisis per Standar'!B18</f>
        <v>Standar 14: Pengabdian Kepada Masyarakat</v>
      </c>
      <c r="C20" s="190">
        <f>+'REKAP &amp; Analisis per Standar'!C18</f>
        <v>4</v>
      </c>
    </row>
    <row r="21" spans="2:3" s="114" customFormat="1" ht="24.75" customHeight="1">
      <c r="B21" s="191" t="str">
        <f>+'REKAP &amp; Analisis per Standar'!B19</f>
        <v xml:space="preserve">Standar 15: Kerjasama </v>
      </c>
      <c r="C21" s="190">
        <f>+'REKAP &amp; Analisis per Standar'!C19</f>
        <v>2.5</v>
      </c>
    </row>
    <row r="22" spans="2:3" s="114" customFormat="1" ht="24.75" customHeight="1">
      <c r="B22" s="192" t="s">
        <v>246</v>
      </c>
      <c r="C22" s="190">
        <f>+'REKAP &amp; Analisis per Standar'!C21</f>
        <v>3</v>
      </c>
    </row>
    <row r="23" spans="2:3" s="122" customFormat="1" ht="24.75" customHeight="1">
      <c r="B23" s="193" t="s">
        <v>1</v>
      </c>
      <c r="C23" s="194">
        <f>AVERAGE(C7:C22)</f>
        <v>3.2168402777777776</v>
      </c>
    </row>
    <row r="24" spans="2:3" s="122" customFormat="1" ht="24.75" customHeight="1">
      <c r="B24" s="121" t="s">
        <v>82</v>
      </c>
      <c r="C24" s="123">
        <f>+'REKAP &amp; Analisis per Standar'!C23</f>
        <v>309</v>
      </c>
    </row>
    <row r="25" spans="2:3" s="115" customFormat="1">
      <c r="C25" s="116"/>
    </row>
    <row r="26" spans="2:3" s="115" customFormat="1">
      <c r="B26" s="117"/>
      <c r="C26" s="117"/>
    </row>
    <row r="27" spans="2:3" s="115" customFormat="1">
      <c r="B27" s="117"/>
      <c r="C27" s="117"/>
    </row>
    <row r="28" spans="2:3" s="114" customFormat="1">
      <c r="B28" s="118"/>
      <c r="C28" s="118"/>
    </row>
    <row r="29" spans="2:3" s="114" customFormat="1">
      <c r="B29" s="118"/>
      <c r="C29" s="118"/>
    </row>
    <row r="30" spans="2:3" s="114" customFormat="1"/>
    <row r="31" spans="2:3" s="114" customFormat="1"/>
    <row r="32" spans="2:3" s="114" customFormat="1"/>
    <row r="33" s="114" customFormat="1"/>
    <row r="34" s="114" customFormat="1"/>
  </sheetData>
  <mergeCells count="1">
    <mergeCell ref="B2:C2"/>
  </mergeCells>
  <pageMargins left="0.52" right="0.7" top="0.75" bottom="0.75" header="0.3" footer="0.3"/>
  <pageSetup paperSize="9" orientation="landscape" horizontalDpi="4294967294"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toshiba</cp:lastModifiedBy>
  <cp:lastPrinted>2013-12-12T00:12:20Z</cp:lastPrinted>
  <dcterms:created xsi:type="dcterms:W3CDTF">2011-10-19T04:38:43Z</dcterms:created>
  <dcterms:modified xsi:type="dcterms:W3CDTF">2014-11-08T13:38:33Z</dcterms:modified>
</cp:coreProperties>
</file>